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gestadi\03 Ganadería\3.1. Directorios\02 Directorios\00_WEB Directorios\Distribución Provincial\"/>
    </mc:Choice>
  </mc:AlternateContent>
  <bookViews>
    <workbookView xWindow="-60" yWindow="5895" windowWidth="18045" windowHeight="5685" tabRatio="937"/>
  </bookViews>
  <sheets>
    <sheet name="INDICE" sheetId="36" r:id="rId1"/>
    <sheet name="Bovino" sheetId="21" r:id="rId2"/>
    <sheet name="Ovino-caprino" sheetId="23" r:id="rId3"/>
    <sheet name="Porcino" sheetId="14" r:id="rId4"/>
    <sheet name="Conejos" sheetId="19" r:id="rId5"/>
    <sheet name="Especies avícolas" sheetId="11" r:id="rId6"/>
    <sheet name="Gallinas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B">[1]p405!#REF!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'[2]19.19'!#REF!</definedName>
    <definedName name="\x">[3]Arlleg01!$IR$8190</definedName>
    <definedName name="\z">[3]Arlleg01!$IR$8190</definedName>
    <definedName name="__123Graph_A" hidden="1">[4]p399fao!#REF!</definedName>
    <definedName name="__123Graph_ACurrent" hidden="1">[4]p399fao!#REF!</definedName>
    <definedName name="__123Graph_AGrßfico1" hidden="1">[4]p399fao!#REF!</definedName>
    <definedName name="__123Graph_B" hidden="1">[5]p122!#REF!</definedName>
    <definedName name="__123Graph_BCurrent" hidden="1">[4]p399fao!#REF!</definedName>
    <definedName name="__123Graph_BGrßfico1" hidden="1">[4]p399fao!#REF!</definedName>
    <definedName name="__123Graph_C" hidden="1">[4]p399fao!#REF!</definedName>
    <definedName name="__123Graph_CCurrent" hidden="1">[4]p399fao!#REF!</definedName>
    <definedName name="__123Graph_CGrßfico1" hidden="1">[4]p399fao!#REF!</definedName>
    <definedName name="__123Graph_D" hidden="1">[5]p122!#REF!</definedName>
    <definedName name="__123Graph_DCurrent" hidden="1">[4]p399fao!#REF!</definedName>
    <definedName name="__123Graph_DGrßfico1" hidden="1">[4]p399fao!#REF!</definedName>
    <definedName name="__123Graph_E" hidden="1">[4]p399fao!#REF!</definedName>
    <definedName name="__123Graph_ECurrent" hidden="1">[4]p399fao!#REF!</definedName>
    <definedName name="__123Graph_EGrßfico1" hidden="1">[4]p399fao!#REF!</definedName>
    <definedName name="__123Graph_F" hidden="1">[5]p122!#REF!</definedName>
    <definedName name="__123Graph_FCurrent" hidden="1">[4]p399fao!#REF!</definedName>
    <definedName name="__123Graph_FGrßfico1" hidden="1">[4]p399fao!#REF!</definedName>
    <definedName name="__123Graph_X" hidden="1">[5]p122!#REF!</definedName>
    <definedName name="__123Graph_XCurrent" hidden="1">[4]p399fao!#REF!</definedName>
    <definedName name="__123Graph_XGrßfico1" hidden="1">[4]p399fao!#REF!</definedName>
    <definedName name="_2014_Consulta">#REF!</definedName>
    <definedName name="_2014_ConsultaPORC" localSheetId="0">#REF!</definedName>
    <definedName name="_2014_ConsultaPORC">#REF!</definedName>
    <definedName name="_2014_DIREC_CONSULTA">#REF!</definedName>
    <definedName name="_2014_DIREC_OV_CAP">#REF!</definedName>
    <definedName name="_2016_DIREC_DEF">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'[2]19.15'!#REF!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'[11]19.11-12'!$B$53</definedName>
    <definedName name="AÑOSEÑA">#REF!</definedName>
    <definedName name="_xlnm.Extract">[12]datos!#REF!</definedName>
    <definedName name="balan.xls" hidden="1">'[13]7.24'!$D$6:$D$27</definedName>
    <definedName name="_xlnm.Database">#REF!</definedName>
    <definedName name="BUSCARC">#REF!</definedName>
    <definedName name="BUSCARG">#REF!</definedName>
    <definedName name="CARGA">#REF!</definedName>
    <definedName name="Category">[14]Textes!$A$18:$W$64</definedName>
    <definedName name="CHEQUEO">#REF!</definedName>
    <definedName name="CODCULT">#REF!</definedName>
    <definedName name="CODGRUP">#REF!</definedName>
    <definedName name="CONS_DIRC_CONJ_16">#REF!</definedName>
    <definedName name="Consulta2">#REF!</definedName>
    <definedName name="Consulta2016">#REF!</definedName>
    <definedName name="Copia_de_BORRADOR_DIRC13">#REF!</definedName>
    <definedName name="COSECHA">#REF!</definedName>
    <definedName name="COUNTRIES">[15]Countries!$A$1:$AB$1</definedName>
    <definedName name="COUNTRY">#REF!</definedName>
    <definedName name="_xlnm.Criteria">#REF!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[16]Textes!$A$18:$M$64</definedName>
    <definedName name="DESCARGA">#REF!</definedName>
    <definedName name="DESTINO">#REF!</definedName>
    <definedName name="DIC_PO_16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1">[12]datos!#REF!</definedName>
    <definedName name="imprimir_2">[12]datos!#REF!</definedName>
    <definedName name="imprimir_3">[12]datos!#REF!</definedName>
    <definedName name="Imprimir_área_IM">#REF!</definedName>
    <definedName name="ITEMS">[15]Dictionary!$A$9:$A$45</definedName>
    <definedName name="kk" hidden="1">'[7]19.14-15'!#REF!</definedName>
    <definedName name="kkjkj">#REF!</definedName>
    <definedName name="l">'[10]3.1'!#REF!</definedName>
    <definedName name="LANGUAGE">#REF!</definedName>
    <definedName name="LANGUAGES">[15]Dictionary!$B$1:$X$1</definedName>
    <definedName name="lg">[17]Textes!$B$1</definedName>
    <definedName name="libliv">[17]Textes!$A$4:$M$11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[15]Regions!$A$2:$B$402</definedName>
    <definedName name="pays">[17]Textes!$A$68:$M$95</definedName>
    <definedName name="PEP">[9]GANADE1!$B$79</definedName>
    <definedName name="refyear">[14]Dialog!$H$18</definedName>
    <definedName name="REGI">#REF!</definedName>
    <definedName name="REGIONS">[15]Countries!$A$2:$A$61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[15]Dictionary!$A$4</definedName>
    <definedName name="SUBTITLE2">[15]Dictionary!$A$5</definedName>
    <definedName name="surveys">[14]Textes!$A$113:$W$116</definedName>
    <definedName name="TCULTSEÑA">#REF!</definedName>
    <definedName name="testvalC">[14]Textes!$D$123:$E$151</definedName>
    <definedName name="TITLE">[15]Dictionary!$A$3</definedName>
    <definedName name="TO">#REF!</definedName>
    <definedName name="TODOS">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K37" i="11" l="1"/>
  <c r="K32" i="11"/>
  <c r="K28" i="11"/>
  <c r="K25" i="11"/>
  <c r="K22" i="11"/>
  <c r="K15" i="11"/>
  <c r="K11" i="11"/>
  <c r="J37" i="11"/>
  <c r="I37" i="11"/>
  <c r="H37" i="11"/>
  <c r="G37" i="11"/>
  <c r="F37" i="11"/>
  <c r="E37" i="11"/>
  <c r="D37" i="11"/>
  <c r="J32" i="11"/>
  <c r="I32" i="11"/>
  <c r="H32" i="11"/>
  <c r="G32" i="11"/>
  <c r="F32" i="11"/>
  <c r="E32" i="11"/>
  <c r="D32" i="11"/>
  <c r="J28" i="11"/>
  <c r="I28" i="11"/>
  <c r="H28" i="11"/>
  <c r="G28" i="11"/>
  <c r="F28" i="11"/>
  <c r="E28" i="11"/>
  <c r="D28" i="11"/>
  <c r="J25" i="11"/>
  <c r="I25" i="11"/>
  <c r="H25" i="11"/>
  <c r="G25" i="11"/>
  <c r="F25" i="11"/>
  <c r="E25" i="11"/>
  <c r="D25" i="11"/>
  <c r="J22" i="11"/>
  <c r="I22" i="11"/>
  <c r="H22" i="11"/>
  <c r="G22" i="11"/>
  <c r="F22" i="11"/>
  <c r="E22" i="11"/>
  <c r="D22" i="11"/>
  <c r="J15" i="11"/>
  <c r="I15" i="11"/>
  <c r="H15" i="11"/>
  <c r="G15" i="11"/>
  <c r="F15" i="11"/>
  <c r="E15" i="11"/>
  <c r="D15" i="11"/>
  <c r="J11" i="11"/>
  <c r="J16" i="11" s="1"/>
  <c r="I11" i="11"/>
  <c r="H11" i="11"/>
  <c r="H16" i="11" s="1"/>
  <c r="G11" i="11"/>
  <c r="F11" i="11"/>
  <c r="F16" i="11" s="1"/>
  <c r="E11" i="11"/>
  <c r="D11" i="11"/>
  <c r="D16" i="11" s="1"/>
  <c r="E16" i="11" l="1"/>
  <c r="G16" i="11"/>
  <c r="G38" i="11" s="1"/>
  <c r="I16" i="11"/>
  <c r="K16" i="11"/>
  <c r="K38" i="11" s="1"/>
  <c r="D38" i="11"/>
  <c r="F38" i="11"/>
  <c r="H38" i="11"/>
  <c r="J38" i="11"/>
  <c r="E38" i="11"/>
  <c r="I38" i="11"/>
  <c r="H9" i="19"/>
  <c r="G9" i="19"/>
  <c r="F9" i="19"/>
  <c r="E9" i="19"/>
  <c r="D9" i="19"/>
  <c r="C9" i="19"/>
  <c r="J8" i="19"/>
  <c r="I8" i="19"/>
  <c r="J7" i="19"/>
  <c r="I7" i="19"/>
  <c r="J6" i="19"/>
  <c r="J9" i="19" s="1"/>
  <c r="I6" i="19"/>
  <c r="I9" i="19" s="1"/>
  <c r="N34" i="23" l="1"/>
  <c r="M34" i="23"/>
  <c r="L34" i="23"/>
  <c r="K34" i="23"/>
  <c r="J34" i="23"/>
  <c r="I34" i="23"/>
  <c r="H34" i="23"/>
  <c r="G34" i="23"/>
  <c r="F34" i="23"/>
  <c r="E34" i="23"/>
  <c r="D34" i="23"/>
  <c r="C34" i="23"/>
  <c r="R33" i="23"/>
  <c r="Q33" i="23"/>
  <c r="P33" i="23"/>
  <c r="S33" i="23" s="1"/>
  <c r="O33" i="23"/>
  <c r="R32" i="23"/>
  <c r="Q32" i="23"/>
  <c r="P32" i="23"/>
  <c r="S32" i="23" s="1"/>
  <c r="O32" i="23"/>
  <c r="R31" i="23"/>
  <c r="Q31" i="23"/>
  <c r="P31" i="23"/>
  <c r="S31" i="23" s="1"/>
  <c r="O31" i="23"/>
  <c r="R30" i="23"/>
  <c r="Q30" i="23"/>
  <c r="P30" i="23"/>
  <c r="S30" i="23" s="1"/>
  <c r="O30" i="23"/>
  <c r="R29" i="23"/>
  <c r="Q29" i="23"/>
  <c r="P29" i="23"/>
  <c r="S29" i="23" s="1"/>
  <c r="O29" i="23"/>
  <c r="R28" i="23"/>
  <c r="Q28" i="23"/>
  <c r="P28" i="23"/>
  <c r="S28" i="23" s="1"/>
  <c r="O28" i="23"/>
  <c r="R27" i="23"/>
  <c r="Q27" i="23"/>
  <c r="P27" i="23"/>
  <c r="S27" i="23" s="1"/>
  <c r="O27" i="23"/>
  <c r="R26" i="23"/>
  <c r="R34" i="23" s="1"/>
  <c r="Q26" i="23"/>
  <c r="Q34" i="23" s="1"/>
  <c r="P26" i="23"/>
  <c r="P34" i="23" s="1"/>
  <c r="O26" i="23"/>
  <c r="O34" i="23" s="1"/>
  <c r="N25" i="23"/>
  <c r="M25" i="23"/>
  <c r="L25" i="23"/>
  <c r="K25" i="23"/>
  <c r="J25" i="23"/>
  <c r="I25" i="23"/>
  <c r="H25" i="23"/>
  <c r="G25" i="23"/>
  <c r="F25" i="23"/>
  <c r="E25" i="23"/>
  <c r="D25" i="23"/>
  <c r="C25" i="23"/>
  <c r="R24" i="23"/>
  <c r="Q24" i="23"/>
  <c r="P24" i="23"/>
  <c r="S24" i="23" s="1"/>
  <c r="O24" i="23"/>
  <c r="R23" i="23"/>
  <c r="Q23" i="23"/>
  <c r="P23" i="23"/>
  <c r="S23" i="23" s="1"/>
  <c r="O23" i="23"/>
  <c r="R22" i="23"/>
  <c r="Q22" i="23"/>
  <c r="P22" i="23"/>
  <c r="S22" i="23" s="1"/>
  <c r="O22" i="23"/>
  <c r="R21" i="23"/>
  <c r="Q21" i="23"/>
  <c r="P21" i="23"/>
  <c r="S21" i="23" s="1"/>
  <c r="O21" i="23"/>
  <c r="R20" i="23"/>
  <c r="Q20" i="23"/>
  <c r="P20" i="23"/>
  <c r="S20" i="23" s="1"/>
  <c r="O20" i="23"/>
  <c r="R19" i="23"/>
  <c r="Q19" i="23"/>
  <c r="P19" i="23"/>
  <c r="S19" i="23" s="1"/>
  <c r="O19" i="23"/>
  <c r="R18" i="23"/>
  <c r="Q18" i="23"/>
  <c r="P18" i="23"/>
  <c r="S18" i="23" s="1"/>
  <c r="O18" i="23"/>
  <c r="R17" i="23"/>
  <c r="R25" i="23" s="1"/>
  <c r="Q17" i="23"/>
  <c r="Q25" i="23" s="1"/>
  <c r="P17" i="23"/>
  <c r="S17" i="23" s="1"/>
  <c r="S25" i="23" s="1"/>
  <c r="O17" i="23"/>
  <c r="O25" i="23" s="1"/>
  <c r="N16" i="23"/>
  <c r="N35" i="23" s="1"/>
  <c r="M16" i="23"/>
  <c r="M35" i="23" s="1"/>
  <c r="L16" i="23"/>
  <c r="L35" i="23" s="1"/>
  <c r="K16" i="23"/>
  <c r="K35" i="23" s="1"/>
  <c r="J16" i="23"/>
  <c r="J35" i="23" s="1"/>
  <c r="I16" i="23"/>
  <c r="I35" i="23" s="1"/>
  <c r="H16" i="23"/>
  <c r="H35" i="23" s="1"/>
  <c r="G16" i="23"/>
  <c r="G35" i="23" s="1"/>
  <c r="F16" i="23"/>
  <c r="F35" i="23" s="1"/>
  <c r="E16" i="23"/>
  <c r="E35" i="23" s="1"/>
  <c r="D16" i="23"/>
  <c r="D35" i="23" s="1"/>
  <c r="C16" i="23"/>
  <c r="C35" i="23" s="1"/>
  <c r="R15" i="23"/>
  <c r="Q15" i="23"/>
  <c r="P15" i="23"/>
  <c r="S15" i="23" s="1"/>
  <c r="O15" i="23"/>
  <c r="R14" i="23"/>
  <c r="Q14" i="23"/>
  <c r="P14" i="23"/>
  <c r="S14" i="23" s="1"/>
  <c r="O14" i="23"/>
  <c r="R13" i="23"/>
  <c r="Q13" i="23"/>
  <c r="P13" i="23"/>
  <c r="O13" i="23"/>
  <c r="R12" i="23"/>
  <c r="Q12" i="23"/>
  <c r="P12" i="23"/>
  <c r="S12" i="23" s="1"/>
  <c r="O12" i="23"/>
  <c r="R11" i="23"/>
  <c r="Q11" i="23"/>
  <c r="P11" i="23"/>
  <c r="S11" i="23" s="1"/>
  <c r="O11" i="23"/>
  <c r="R10" i="23"/>
  <c r="Q10" i="23"/>
  <c r="P10" i="23"/>
  <c r="S10" i="23" s="1"/>
  <c r="O10" i="23"/>
  <c r="R9" i="23"/>
  <c r="Q9" i="23"/>
  <c r="P9" i="23"/>
  <c r="S9" i="23" s="1"/>
  <c r="O9" i="23"/>
  <c r="R8" i="23"/>
  <c r="R16" i="23" s="1"/>
  <c r="R35" i="23" s="1"/>
  <c r="Q8" i="23"/>
  <c r="Q16" i="23" s="1"/>
  <c r="Q35" i="23" s="1"/>
  <c r="P8" i="23"/>
  <c r="P16" i="23" s="1"/>
  <c r="O8" i="23"/>
  <c r="O16" i="23" s="1"/>
  <c r="O35" i="23" s="1"/>
  <c r="S13" i="23" l="1"/>
  <c r="S8" i="23"/>
  <c r="S16" i="23" s="1"/>
  <c r="P25" i="23"/>
  <c r="P35" i="23" s="1"/>
  <c r="S26" i="23"/>
  <c r="S34" i="23" s="1"/>
  <c r="S35" i="23" l="1"/>
  <c r="M26" i="14" l="1"/>
  <c r="L26" i="14"/>
  <c r="K26" i="14"/>
  <c r="I26" i="14"/>
  <c r="H26" i="14"/>
  <c r="G26" i="14"/>
  <c r="E26" i="14"/>
  <c r="D26" i="14"/>
  <c r="C26" i="14"/>
  <c r="Q25" i="14"/>
  <c r="P25" i="14"/>
  <c r="R25" i="14" s="1"/>
  <c r="O25" i="14"/>
  <c r="N25" i="14"/>
  <c r="J25" i="14"/>
  <c r="F25" i="14"/>
  <c r="Q24" i="14"/>
  <c r="P24" i="14"/>
  <c r="R24" i="14" s="1"/>
  <c r="O24" i="14"/>
  <c r="N24" i="14"/>
  <c r="J24" i="14"/>
  <c r="F24" i="14"/>
  <c r="Q23" i="14"/>
  <c r="P23" i="14"/>
  <c r="R23" i="14" s="1"/>
  <c r="O23" i="14"/>
  <c r="N23" i="14"/>
  <c r="J23" i="14"/>
  <c r="F23" i="14"/>
  <c r="Q22" i="14"/>
  <c r="P22" i="14"/>
  <c r="R22" i="14" s="1"/>
  <c r="O22" i="14"/>
  <c r="N22" i="14"/>
  <c r="J22" i="14"/>
  <c r="F22" i="14"/>
  <c r="Q21" i="14"/>
  <c r="P21" i="14"/>
  <c r="R21" i="14" s="1"/>
  <c r="O21" i="14"/>
  <c r="N21" i="14"/>
  <c r="J21" i="14"/>
  <c r="F21" i="14"/>
  <c r="Q20" i="14"/>
  <c r="P20" i="14"/>
  <c r="R20" i="14" s="1"/>
  <c r="O20" i="14"/>
  <c r="N20" i="14"/>
  <c r="J20" i="14"/>
  <c r="F20" i="14"/>
  <c r="Q19" i="14"/>
  <c r="P19" i="14"/>
  <c r="R19" i="14" s="1"/>
  <c r="O19" i="14"/>
  <c r="N19" i="14"/>
  <c r="J19" i="14"/>
  <c r="F19" i="14"/>
  <c r="Q18" i="14"/>
  <c r="P18" i="14"/>
  <c r="R18" i="14" s="1"/>
  <c r="O18" i="14"/>
  <c r="N18" i="14"/>
  <c r="J18" i="14"/>
  <c r="F18" i="14"/>
  <c r="Q17" i="14"/>
  <c r="Q26" i="14" s="1"/>
  <c r="P17" i="14"/>
  <c r="P26" i="14" s="1"/>
  <c r="O17" i="14"/>
  <c r="O26" i="14" s="1"/>
  <c r="N17" i="14"/>
  <c r="N26" i="14" s="1"/>
  <c r="J17" i="14"/>
  <c r="J26" i="14" s="1"/>
  <c r="F17" i="14"/>
  <c r="F26" i="14" s="1"/>
  <c r="M16" i="14"/>
  <c r="L16" i="14"/>
  <c r="L27" i="14" s="1"/>
  <c r="K16" i="14"/>
  <c r="I16" i="14"/>
  <c r="H16" i="14"/>
  <c r="H27" i="14" s="1"/>
  <c r="G16" i="14"/>
  <c r="E16" i="14"/>
  <c r="D16" i="14"/>
  <c r="D27" i="14" s="1"/>
  <c r="C16" i="14"/>
  <c r="Q15" i="14"/>
  <c r="P15" i="14"/>
  <c r="O15" i="14"/>
  <c r="N15" i="14"/>
  <c r="J15" i="14"/>
  <c r="F15" i="14"/>
  <c r="Q14" i="14"/>
  <c r="P14" i="14"/>
  <c r="O14" i="14"/>
  <c r="N14" i="14"/>
  <c r="J14" i="14"/>
  <c r="F14" i="14"/>
  <c r="Q13" i="14"/>
  <c r="P13" i="14"/>
  <c r="O13" i="14"/>
  <c r="N13" i="14"/>
  <c r="J13" i="14"/>
  <c r="F13" i="14"/>
  <c r="Q12" i="14"/>
  <c r="P12" i="14"/>
  <c r="O12" i="14"/>
  <c r="N12" i="14"/>
  <c r="J12" i="14"/>
  <c r="F12" i="14"/>
  <c r="Q11" i="14"/>
  <c r="P11" i="14"/>
  <c r="O11" i="14"/>
  <c r="N11" i="14"/>
  <c r="J11" i="14"/>
  <c r="F11" i="14"/>
  <c r="Q10" i="14"/>
  <c r="P10" i="14"/>
  <c r="O10" i="14"/>
  <c r="N10" i="14"/>
  <c r="J10" i="14"/>
  <c r="F10" i="14"/>
  <c r="Q9" i="14"/>
  <c r="P9" i="14"/>
  <c r="O9" i="14"/>
  <c r="N9" i="14"/>
  <c r="J9" i="14"/>
  <c r="F9" i="14"/>
  <c r="Q8" i="14"/>
  <c r="Q16" i="14" s="1"/>
  <c r="P8" i="14"/>
  <c r="R8" i="14" s="1"/>
  <c r="O8" i="14"/>
  <c r="O16" i="14" s="1"/>
  <c r="N8" i="14"/>
  <c r="J8" i="14"/>
  <c r="J16" i="14" s="1"/>
  <c r="F8" i="14"/>
  <c r="F16" i="14" l="1"/>
  <c r="F27" i="14" s="1"/>
  <c r="N16" i="14"/>
  <c r="N27" i="14" s="1"/>
  <c r="P16" i="14"/>
  <c r="P27" i="14" s="1"/>
  <c r="R10" i="14"/>
  <c r="R11" i="14"/>
  <c r="R12" i="14"/>
  <c r="R13" i="14"/>
  <c r="R14" i="14"/>
  <c r="R15" i="14"/>
  <c r="G27" i="14"/>
  <c r="I27" i="14"/>
  <c r="C27" i="14"/>
  <c r="E27" i="14"/>
  <c r="K27" i="14"/>
  <c r="M27" i="14"/>
  <c r="J27" i="14"/>
  <c r="O27" i="14"/>
  <c r="Q27" i="14"/>
  <c r="R9" i="14"/>
  <c r="R16" i="14" s="1"/>
  <c r="R27" i="14" s="1"/>
  <c r="R17" i="14"/>
  <c r="R26" i="14" s="1"/>
</calcChain>
</file>

<file path=xl/sharedStrings.xml><?xml version="1.0" encoding="utf-8"?>
<sst xmlns="http://schemas.openxmlformats.org/spreadsheetml/2006/main" count="359" uniqueCount="140">
  <si>
    <t>HUESCA</t>
  </si>
  <si>
    <t>TERUEL</t>
  </si>
  <si>
    <t>ZARAGOZA</t>
  </si>
  <si>
    <t>ARAGON</t>
  </si>
  <si>
    <t>TOTAL</t>
  </si>
  <si>
    <t>PROVINCIA</t>
  </si>
  <si>
    <t>ARAGÓN</t>
  </si>
  <si>
    <t>ESPECIE</t>
  </si>
  <si>
    <t>Granjas de producción para huevos</t>
  </si>
  <si>
    <t>Total Codornices</t>
  </si>
  <si>
    <t>Gallinas</t>
  </si>
  <si>
    <t>Total Gallinas</t>
  </si>
  <si>
    <t>DISTRIBUCION PROVINCIAL POR ESPECIES</t>
  </si>
  <si>
    <t xml:space="preserve">AVES </t>
  </si>
  <si>
    <t>CLASIFICACION ZOOTECNICA</t>
  </si>
  <si>
    <t>EXPLOTA</t>
  </si>
  <si>
    <t>PLAZA</t>
  </si>
  <si>
    <t>GALLINAS</t>
  </si>
  <si>
    <t>Granjas de cría para carne (aves de cría)</t>
  </si>
  <si>
    <t>Granjas de cría para carne (aves de explotación)</t>
  </si>
  <si>
    <t>Granjas de cría para huevos</t>
  </si>
  <si>
    <t>Granjas de cría para huevos (aves de explotación)</t>
  </si>
  <si>
    <t>Granjas de producción para carne</t>
  </si>
  <si>
    <t>Total Cebo</t>
  </si>
  <si>
    <t>Granjas de multiplicación para carne</t>
  </si>
  <si>
    <t>Granjas de selección para carne</t>
  </si>
  <si>
    <t>Total Producción</t>
  </si>
  <si>
    <t>CODORNICES</t>
  </si>
  <si>
    <t>PATOS</t>
  </si>
  <si>
    <t>Total Patos</t>
  </si>
  <si>
    <t>PAVOS</t>
  </si>
  <si>
    <t>Total Pavos</t>
  </si>
  <si>
    <t>PERDICES</t>
  </si>
  <si>
    <t>Granjas de cría para caza para repoblación (aves de cría)</t>
  </si>
  <si>
    <t>Granjas de producción para caza para repoblación</t>
  </si>
  <si>
    <t>Total Perdices</t>
  </si>
  <si>
    <t xml:space="preserve">TOTAL AVES  </t>
  </si>
  <si>
    <t>GALLINAS DE PUESTA Y REPRODUCTORAS</t>
  </si>
  <si>
    <t>ESTRATOS</t>
  </si>
  <si>
    <t>Nº PLAZAS</t>
  </si>
  <si>
    <t>EXPLOTA.</t>
  </si>
  <si>
    <t>PLAZAS</t>
  </si>
  <si>
    <t>1 - 499</t>
  </si>
  <si>
    <t>500 - 4.999</t>
  </si>
  <si>
    <t>5.000 - 9.999</t>
  </si>
  <si>
    <t>10.000 - 19.999</t>
  </si>
  <si>
    <t>20.000 - 39.999</t>
  </si>
  <si>
    <t>≥ 40.000</t>
  </si>
  <si>
    <t>TOTAL ARAGON</t>
  </si>
  <si>
    <t>INCUBADORAS</t>
  </si>
  <si>
    <t>ESTRATO</t>
  </si>
  <si>
    <t>ESTRUCTURA PRODUCTIVA DE LAS EXPLOTACIONES DE PORCINO</t>
  </si>
  <si>
    <t>CEBO</t>
  </si>
  <si>
    <t>PRODUCCIÓN</t>
  </si>
  <si>
    <t>Nº DE EXPL.</t>
  </si>
  <si>
    <t>CERDAS</t>
  </si>
  <si>
    <t>(Distribución provincial por estratos)</t>
  </si>
  <si>
    <t>TIPO</t>
  </si>
  <si>
    <t>ESTRATO (Plazas)</t>
  </si>
  <si>
    <t>1- 9</t>
  </si>
  <si>
    <t>10-19</t>
  </si>
  <si>
    <t>20 - 49</t>
  </si>
  <si>
    <t>50 - 99</t>
  </si>
  <si>
    <t>100 - 199</t>
  </si>
  <si>
    <t>200 - 399</t>
  </si>
  <si>
    <t>400 - 999</t>
  </si>
  <si>
    <t>&gt; 1000</t>
  </si>
  <si>
    <t>Total CEBO</t>
  </si>
  <si>
    <t>1 - 4</t>
  </si>
  <si>
    <t xml:space="preserve"> 5 - 9</t>
  </si>
  <si>
    <t>10 - 19</t>
  </si>
  <si>
    <t>20 -49</t>
  </si>
  <si>
    <t xml:space="preserve"> 50 -99</t>
  </si>
  <si>
    <t>100-199</t>
  </si>
  <si>
    <t>400- 999</t>
  </si>
  <si>
    <t>Total Aragón</t>
  </si>
  <si>
    <t>Nº JAULAS</t>
  </si>
  <si>
    <t>EXP.</t>
  </si>
  <si>
    <t>JAULAS</t>
  </si>
  <si>
    <t>50-99</t>
  </si>
  <si>
    <t>200-499</t>
  </si>
  <si>
    <t>≥ 500</t>
  </si>
  <si>
    <t>ESTRUCTURA PRODUCTIVA DE LAS EXPLOTACIONES DE BOVINO</t>
  </si>
  <si>
    <t>ORDEÑO</t>
  </si>
  <si>
    <t>NO ORDEÑO</t>
  </si>
  <si>
    <t>NO ORD.</t>
  </si>
  <si>
    <t>ESTRATOS PLAZAS</t>
  </si>
  <si>
    <t>Nº DE EXP.</t>
  </si>
  <si>
    <t>1-2</t>
  </si>
  <si>
    <t>3-9</t>
  </si>
  <si>
    <t>20-29</t>
  </si>
  <si>
    <t>30-49</t>
  </si>
  <si>
    <t>200-299</t>
  </si>
  <si>
    <t>300-499</t>
  </si>
  <si>
    <t>≥500</t>
  </si>
  <si>
    <t>ESTRUCTURA PRODUCTIVA DE LAS EXPLOTACIONES DE OVINO Y CAPRINO</t>
  </si>
  <si>
    <t>OVINO</t>
  </si>
  <si>
    <t>CAPRINO</t>
  </si>
  <si>
    <t>1 (1-9)</t>
  </si>
  <si>
    <t>2 (10-19)</t>
  </si>
  <si>
    <t>3 (20-49)</t>
  </si>
  <si>
    <t>4 (50-99)</t>
  </si>
  <si>
    <t>5 (100-199)</t>
  </si>
  <si>
    <t>6 (200-499)</t>
  </si>
  <si>
    <t>7 (500-999)</t>
  </si>
  <si>
    <t>Perdices</t>
  </si>
  <si>
    <t>TOTAL INCUBADORAS</t>
  </si>
  <si>
    <t>Granjas de multiplicación para caza para repoblación</t>
  </si>
  <si>
    <t>POLLOS BROILERS Y REPOSICION</t>
  </si>
  <si>
    <t>Estructura Provincial de las explotaciones ganaderas</t>
  </si>
  <si>
    <t>BOVINO</t>
  </si>
  <si>
    <t>OVINO Y CAPRINO</t>
  </si>
  <si>
    <t xml:space="preserve">PORCINO </t>
  </si>
  <si>
    <t>INDUSTRIALES CUNÍCOLAS</t>
  </si>
  <si>
    <t>AVES - DISTRIBUCION PROVINCIAL POR ESPECIES</t>
  </si>
  <si>
    <t xml:space="preserve">GALLINAS DE PUESTA Y REPRODUCTORAS -BROILERS Y REPOSICIÓN </t>
  </si>
  <si>
    <t>AÑO 2020</t>
  </si>
  <si>
    <t>Total HUESCA</t>
  </si>
  <si>
    <t>Total TERUEL</t>
  </si>
  <si>
    <t>Total ZARAGOZA</t>
  </si>
  <si>
    <t>ESTRATO PLAZAS</t>
  </si>
  <si>
    <t>Nº EXP</t>
  </si>
  <si>
    <t>Total Nº EXP</t>
  </si>
  <si>
    <t>TOTAL PLAZAS</t>
  </si>
  <si>
    <r>
      <t>8 (</t>
    </r>
    <r>
      <rPr>
        <b/>
        <sz val="8.5"/>
        <rFont val="Calibri"/>
        <family val="2"/>
      </rPr>
      <t>≥</t>
    </r>
    <r>
      <rPr>
        <b/>
        <sz val="8.5"/>
        <rFont val="MS Sans Serif"/>
        <family val="2"/>
      </rPr>
      <t xml:space="preserve"> 1000)</t>
    </r>
  </si>
  <si>
    <t>TOTAL HUESCA</t>
  </si>
  <si>
    <t>TOTAL TERUEL</t>
  </si>
  <si>
    <t>TOTAL ZARAGOZA</t>
  </si>
  <si>
    <t>I. DISTRIBUCION PROVINCIAL POR ESTRATOS</t>
  </si>
  <si>
    <t>(Distribución por estratos)</t>
  </si>
  <si>
    <t>1</t>
  </si>
  <si>
    <t>2</t>
  </si>
  <si>
    <t>3</t>
  </si>
  <si>
    <t>4</t>
  </si>
  <si>
    <t>5</t>
  </si>
  <si>
    <t>6</t>
  </si>
  <si>
    <t>TIPOLOGIA</t>
  </si>
  <si>
    <t>C</t>
  </si>
  <si>
    <t>P</t>
  </si>
  <si>
    <t>FAISANES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</si>
</sst>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#,##0;\(0.0\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0"/>
      <name val="Arial"/>
      <family val="2"/>
    </font>
    <font>
      <sz val="12"/>
      <name val="MS Sans Serif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MS Sans Serif"/>
      <family val="2"/>
    </font>
    <font>
      <b/>
      <sz val="10"/>
      <name val="MS Sans Serif"/>
      <family val="2"/>
    </font>
    <font>
      <b/>
      <sz val="8.5"/>
      <name val="MS Sans Serif"/>
      <family val="2"/>
    </font>
    <font>
      <b/>
      <sz val="12"/>
      <color theme="0"/>
      <name val="MS Sans Serif"/>
      <family val="2"/>
    </font>
    <font>
      <b/>
      <sz val="8.5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74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24" fillId="7" borderId="1" applyNumberFormat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22" borderId="0" applyNumberFormat="0" applyBorder="0" applyAlignment="0" applyProtection="0"/>
    <xf numFmtId="0" fontId="3" fillId="0" borderId="0"/>
    <xf numFmtId="0" fontId="27" fillId="0" borderId="0"/>
    <xf numFmtId="0" fontId="27" fillId="0" borderId="0"/>
    <xf numFmtId="0" fontId="3" fillId="0" borderId="0"/>
    <xf numFmtId="0" fontId="4" fillId="0" borderId="0"/>
    <xf numFmtId="0" fontId="27" fillId="0" borderId="0"/>
    <xf numFmtId="0" fontId="27" fillId="0" borderId="0"/>
    <xf numFmtId="0" fontId="3" fillId="0" borderId="0"/>
    <xf numFmtId="0" fontId="20" fillId="0" borderId="0"/>
    <xf numFmtId="0" fontId="21" fillId="0" borderId="0"/>
    <xf numFmtId="0" fontId="3" fillId="0" borderId="0"/>
    <xf numFmtId="0" fontId="4" fillId="0" borderId="0"/>
    <xf numFmtId="0" fontId="3" fillId="0" borderId="0"/>
    <xf numFmtId="0" fontId="27" fillId="0" borderId="0"/>
    <xf numFmtId="0" fontId="5" fillId="0" borderId="0"/>
    <xf numFmtId="0" fontId="4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165" fontId="3" fillId="0" borderId="5">
      <alignment horizontal="right"/>
    </xf>
    <xf numFmtId="9" fontId="3" fillId="0" borderId="0" applyFont="0" applyFill="0" applyBorder="0" applyAlignment="0" applyProtection="0"/>
    <xf numFmtId="9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2" fillId="0" borderId="0" applyFont="0" applyFill="0" applyBorder="0" applyAlignment="0" applyProtection="0">
      <alignment horizontal="right"/>
    </xf>
    <xf numFmtId="0" fontId="14" fillId="16" borderId="6" applyNumberFormat="0" applyAlignment="0" applyProtection="0"/>
    <xf numFmtId="0" fontId="14" fillId="16" borderId="6" applyNumberFormat="0" applyAlignment="0" applyProtection="0"/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/>
    <xf numFmtId="0" fontId="30" fillId="0" borderId="0"/>
  </cellStyleXfs>
  <cellXfs count="320">
    <xf numFmtId="0" fontId="0" fillId="0" borderId="0" xfId="0"/>
    <xf numFmtId="0" fontId="20" fillId="0" borderId="0" xfId="115"/>
    <xf numFmtId="0" fontId="27" fillId="0" borderId="0" xfId="98"/>
    <xf numFmtId="0" fontId="0" fillId="0" borderId="0" xfId="0"/>
    <xf numFmtId="0" fontId="31" fillId="0" borderId="0" xfId="0" applyFont="1"/>
    <xf numFmtId="0" fontId="31" fillId="0" borderId="0" xfId="101" applyFont="1"/>
    <xf numFmtId="0" fontId="32" fillId="0" borderId="0" xfId="101" applyFont="1"/>
    <xf numFmtId="0" fontId="33" fillId="0" borderId="0" xfId="0" applyFont="1"/>
    <xf numFmtId="0" fontId="34" fillId="0" borderId="0" xfId="97" applyFont="1"/>
    <xf numFmtId="0" fontId="34" fillId="0" borderId="0" xfId="106" applyFont="1"/>
    <xf numFmtId="0" fontId="33" fillId="0" borderId="0" xfId="0" applyFont="1" applyAlignment="1">
      <alignment horizontal="left"/>
    </xf>
    <xf numFmtId="0" fontId="33" fillId="0" borderId="0" xfId="0" applyNumberFormat="1" applyFont="1"/>
    <xf numFmtId="0" fontId="35" fillId="0" borderId="0" xfId="98" applyFont="1"/>
    <xf numFmtId="0" fontId="29" fillId="0" borderId="0" xfId="98" applyFont="1"/>
    <xf numFmtId="0" fontId="20" fillId="0" borderId="0" xfId="113"/>
    <xf numFmtId="0" fontId="35" fillId="0" borderId="0" xfId="99" applyFont="1"/>
    <xf numFmtId="0" fontId="36" fillId="0" borderId="0" xfId="89" applyFont="1" applyAlignment="1" applyProtection="1"/>
    <xf numFmtId="0" fontId="4" fillId="0" borderId="0" xfId="159"/>
    <xf numFmtId="3" fontId="37" fillId="25" borderId="56" xfId="159" applyNumberFormat="1" applyFont="1" applyFill="1" applyBorder="1" applyAlignment="1">
      <alignment horizontal="center"/>
    </xf>
    <xf numFmtId="3" fontId="37" fillId="25" borderId="67" xfId="159" applyNumberFormat="1" applyFont="1" applyFill="1" applyBorder="1" applyAlignment="1">
      <alignment horizontal="center"/>
    </xf>
    <xf numFmtId="3" fontId="37" fillId="25" borderId="61" xfId="159" applyNumberFormat="1" applyFont="1" applyFill="1" applyBorder="1" applyAlignment="1">
      <alignment horizontal="center"/>
    </xf>
    <xf numFmtId="49" fontId="37" fillId="27" borderId="69" xfId="159" applyNumberFormat="1" applyFont="1" applyFill="1" applyBorder="1" applyAlignment="1">
      <alignment horizontal="center"/>
    </xf>
    <xf numFmtId="3" fontId="38" fillId="28" borderId="69" xfId="159" applyNumberFormat="1" applyFont="1" applyFill="1" applyBorder="1" applyAlignment="1">
      <alignment horizontal="right"/>
    </xf>
    <xf numFmtId="3" fontId="38" fillId="29" borderId="69" xfId="159" applyNumberFormat="1" applyFont="1" applyFill="1" applyBorder="1" applyAlignment="1">
      <alignment horizontal="right"/>
    </xf>
    <xf numFmtId="3" fontId="37" fillId="27" borderId="69" xfId="159" applyNumberFormat="1" applyFont="1" applyFill="1" applyBorder="1" applyAlignment="1">
      <alignment horizontal="center"/>
    </xf>
    <xf numFmtId="3" fontId="39" fillId="29" borderId="69" xfId="159" applyNumberFormat="1" applyFont="1" applyFill="1" applyBorder="1" applyAlignment="1">
      <alignment horizontal="right"/>
    </xf>
    <xf numFmtId="3" fontId="38" fillId="28" borderId="69" xfId="159" applyNumberFormat="1" applyFont="1" applyFill="1" applyBorder="1"/>
    <xf numFmtId="3" fontId="39" fillId="29" borderId="58" xfId="159" applyNumberFormat="1" applyFont="1" applyFill="1" applyBorder="1" applyAlignment="1">
      <alignment horizontal="right"/>
    </xf>
    <xf numFmtId="3" fontId="39" fillId="29" borderId="61" xfId="159" applyNumberFormat="1" applyFont="1" applyFill="1" applyBorder="1" applyAlignment="1">
      <alignment horizontal="right"/>
    </xf>
    <xf numFmtId="0" fontId="42" fillId="0" borderId="0" xfId="159" applyFont="1"/>
    <xf numFmtId="0" fontId="43" fillId="30" borderId="31" xfId="159" applyFont="1" applyFill="1" applyBorder="1"/>
    <xf numFmtId="0" fontId="43" fillId="30" borderId="32" xfId="159" applyFont="1" applyFill="1" applyBorder="1"/>
    <xf numFmtId="0" fontId="43" fillId="30" borderId="46" xfId="159" applyFont="1" applyFill="1" applyBorder="1"/>
    <xf numFmtId="49" fontId="43" fillId="27" borderId="45" xfId="159" applyNumberFormat="1" applyFont="1" applyFill="1" applyBorder="1" applyAlignment="1">
      <alignment horizontal="center"/>
    </xf>
    <xf numFmtId="3" fontId="4" fillId="28" borderId="37" xfId="159" applyNumberFormat="1" applyFill="1" applyBorder="1"/>
    <xf numFmtId="3" fontId="4" fillId="28" borderId="29" xfId="159" applyNumberFormat="1" applyFill="1" applyBorder="1"/>
    <xf numFmtId="3" fontId="4" fillId="29" borderId="30" xfId="159" applyNumberFormat="1" applyFill="1" applyBorder="1"/>
    <xf numFmtId="49" fontId="43" fillId="27" borderId="48" xfId="159" applyNumberFormat="1" applyFont="1" applyFill="1" applyBorder="1" applyAlignment="1">
      <alignment horizontal="center"/>
    </xf>
    <xf numFmtId="3" fontId="4" fillId="28" borderId="17" xfId="159" applyNumberFormat="1" applyFill="1" applyBorder="1"/>
    <xf numFmtId="3" fontId="4" fillId="28" borderId="13" xfId="159" applyNumberFormat="1" applyFill="1" applyBorder="1"/>
    <xf numFmtId="49" fontId="43" fillId="27" borderId="49" xfId="159" applyNumberFormat="1" applyFont="1" applyFill="1" applyBorder="1" applyAlignment="1">
      <alignment horizontal="center"/>
    </xf>
    <xf numFmtId="3" fontId="4" fillId="28" borderId="50" xfId="159" applyNumberFormat="1" applyFill="1" applyBorder="1"/>
    <xf numFmtId="3" fontId="4" fillId="28" borderId="15" xfId="159" applyNumberFormat="1" applyFill="1" applyBorder="1"/>
    <xf numFmtId="3" fontId="42" fillId="29" borderId="43" xfId="159" applyNumberFormat="1" applyFont="1" applyFill="1" applyBorder="1"/>
    <xf numFmtId="49" fontId="43" fillId="27" borderId="47" xfId="159" applyNumberFormat="1" applyFont="1" applyFill="1" applyBorder="1" applyAlignment="1">
      <alignment horizontal="center"/>
    </xf>
    <xf numFmtId="0" fontId="42" fillId="30" borderId="15" xfId="0" applyFont="1" applyFill="1" applyBorder="1"/>
    <xf numFmtId="0" fontId="42" fillId="30" borderId="16" xfId="0" applyFont="1" applyFill="1" applyBorder="1"/>
    <xf numFmtId="0" fontId="43" fillId="27" borderId="45" xfId="0" applyFont="1" applyFill="1" applyBorder="1" applyAlignment="1">
      <alignment horizontal="center"/>
    </xf>
    <xf numFmtId="3" fontId="0" fillId="28" borderId="33" xfId="0" applyNumberFormat="1" applyFill="1" applyBorder="1"/>
    <xf numFmtId="3" fontId="0" fillId="28" borderId="11" xfId="0" applyNumberFormat="1" applyFill="1" applyBorder="1"/>
    <xf numFmtId="3" fontId="0" fillId="28" borderId="12" xfId="0" applyNumberFormat="1" applyFill="1" applyBorder="1"/>
    <xf numFmtId="3" fontId="42" fillId="29" borderId="12" xfId="0" applyNumberFormat="1" applyFont="1" applyFill="1" applyBorder="1"/>
    <xf numFmtId="0" fontId="43" fillId="27" borderId="48" xfId="0" applyFont="1" applyFill="1" applyBorder="1" applyAlignment="1">
      <alignment horizontal="center"/>
    </xf>
    <xf numFmtId="3" fontId="0" fillId="28" borderId="17" xfId="0" applyNumberFormat="1" applyFill="1" applyBorder="1"/>
    <xf numFmtId="3" fontId="0" fillId="28" borderId="13" xfId="0" applyNumberFormat="1" applyFill="1" applyBorder="1"/>
    <xf numFmtId="3" fontId="0" fillId="28" borderId="14" xfId="0" applyNumberFormat="1" applyFill="1" applyBorder="1"/>
    <xf numFmtId="3" fontId="42" fillId="29" borderId="14" xfId="0" applyNumberFormat="1" applyFont="1" applyFill="1" applyBorder="1"/>
    <xf numFmtId="3" fontId="42" fillId="29" borderId="50" xfId="0" applyNumberFormat="1" applyFont="1" applyFill="1" applyBorder="1"/>
    <xf numFmtId="0" fontId="43" fillId="31" borderId="12" xfId="0" applyFont="1" applyFill="1" applyBorder="1" applyAlignment="1">
      <alignment horizontal="center"/>
    </xf>
    <xf numFmtId="0" fontId="43" fillId="27" borderId="14" xfId="0" applyFont="1" applyFill="1" applyBorder="1" applyAlignment="1">
      <alignment horizontal="center"/>
    </xf>
    <xf numFmtId="3" fontId="42" fillId="29" borderId="43" xfId="0" applyNumberFormat="1" applyFont="1" applyFill="1" applyBorder="1"/>
    <xf numFmtId="0" fontId="41" fillId="24" borderId="77" xfId="97" applyFont="1" applyFill="1" applyBorder="1" applyAlignment="1">
      <alignment horizontal="center" vertical="center"/>
    </xf>
    <xf numFmtId="0" fontId="3" fillId="0" borderId="0" xfId="97"/>
    <xf numFmtId="0" fontId="42" fillId="30" borderId="13" xfId="97" applyFont="1" applyFill="1" applyBorder="1" applyAlignment="1">
      <alignment horizontal="center"/>
    </xf>
    <xf numFmtId="0" fontId="3" fillId="26" borderId="13" xfId="97" applyFill="1" applyBorder="1" applyAlignment="1">
      <alignment horizontal="center"/>
    </xf>
    <xf numFmtId="0" fontId="3" fillId="27" borderId="13" xfId="97" applyFill="1" applyBorder="1" applyAlignment="1">
      <alignment horizontal="center"/>
    </xf>
    <xf numFmtId="3" fontId="3" fillId="28" borderId="13" xfId="97" applyNumberFormat="1" applyFill="1" applyBorder="1"/>
    <xf numFmtId="3" fontId="3" fillId="29" borderId="13" xfId="97" applyNumberFormat="1" applyFill="1" applyBorder="1"/>
    <xf numFmtId="0" fontId="4" fillId="27" borderId="13" xfId="97" applyFont="1" applyFill="1" applyBorder="1" applyAlignment="1">
      <alignment horizontal="center"/>
    </xf>
    <xf numFmtId="3" fontId="42" fillId="29" borderId="13" xfId="97" applyNumberFormat="1" applyFont="1" applyFill="1" applyBorder="1"/>
    <xf numFmtId="0" fontId="4" fillId="0" borderId="0" xfId="108"/>
    <xf numFmtId="0" fontId="47" fillId="30" borderId="75" xfId="98" applyFont="1" applyFill="1" applyBorder="1"/>
    <xf numFmtId="0" fontId="47" fillId="30" borderId="46" xfId="98" applyFont="1" applyFill="1" applyBorder="1"/>
    <xf numFmtId="0" fontId="47" fillId="30" borderId="34" xfId="98" applyFont="1" applyFill="1" applyBorder="1"/>
    <xf numFmtId="0" fontId="47" fillId="30" borderId="32" xfId="98" applyFont="1" applyFill="1" applyBorder="1"/>
    <xf numFmtId="0" fontId="27" fillId="26" borderId="37" xfId="98" applyFill="1" applyBorder="1" applyAlignment="1">
      <alignment horizontal="center" vertical="center"/>
    </xf>
    <xf numFmtId="0" fontId="27" fillId="26" borderId="30" xfId="98" applyFill="1" applyBorder="1" applyAlignment="1">
      <alignment horizontal="center" vertical="center"/>
    </xf>
    <xf numFmtId="3" fontId="27" fillId="28" borderId="18" xfId="98" applyNumberFormat="1" applyFill="1" applyBorder="1"/>
    <xf numFmtId="3" fontId="27" fillId="28" borderId="48" xfId="98" applyNumberFormat="1" applyFill="1" applyBorder="1"/>
    <xf numFmtId="3" fontId="27" fillId="28" borderId="17" xfId="98" applyNumberFormat="1" applyFill="1" applyBorder="1"/>
    <xf numFmtId="3" fontId="27" fillId="28" borderId="14" xfId="98" applyNumberFormat="1" applyFill="1" applyBorder="1"/>
    <xf numFmtId="0" fontId="27" fillId="26" borderId="17" xfId="98" applyFill="1" applyBorder="1" applyAlignment="1">
      <alignment horizontal="center" vertical="center"/>
    </xf>
    <xf numFmtId="0" fontId="27" fillId="26" borderId="14" xfId="98" applyFill="1" applyBorder="1" applyAlignment="1">
      <alignment horizontal="center" vertical="center"/>
    </xf>
    <xf numFmtId="0" fontId="27" fillId="26" borderId="50" xfId="98" applyFill="1" applyBorder="1" applyAlignment="1">
      <alignment horizontal="center" vertical="center"/>
    </xf>
    <xf numFmtId="0" fontId="27" fillId="26" borderId="16" xfId="98" applyFill="1" applyBorder="1" applyAlignment="1">
      <alignment horizontal="center" vertical="center"/>
    </xf>
    <xf numFmtId="3" fontId="27" fillId="28" borderId="25" xfId="98" applyNumberFormat="1" applyFill="1" applyBorder="1"/>
    <xf numFmtId="3" fontId="27" fillId="28" borderId="49" xfId="98" applyNumberFormat="1" applyFill="1" applyBorder="1"/>
    <xf numFmtId="3" fontId="27" fillId="28" borderId="50" xfId="98" applyNumberFormat="1" applyFill="1" applyBorder="1"/>
    <xf numFmtId="3" fontId="27" fillId="28" borderId="16" xfId="98" applyNumberFormat="1" applyFill="1" applyBorder="1"/>
    <xf numFmtId="3" fontId="47" fillId="29" borderId="43" xfId="98" applyNumberFormat="1" applyFont="1" applyFill="1" applyBorder="1"/>
    <xf numFmtId="0" fontId="47" fillId="30" borderId="25" xfId="98" applyFont="1" applyFill="1" applyBorder="1"/>
    <xf numFmtId="0" fontId="47" fillId="30" borderId="49" xfId="98" applyFont="1" applyFill="1" applyBorder="1"/>
    <xf numFmtId="0" fontId="47" fillId="30" borderId="50" xfId="98" applyFont="1" applyFill="1" applyBorder="1"/>
    <xf numFmtId="0" fontId="47" fillId="30" borderId="16" xfId="98" applyFont="1" applyFill="1" applyBorder="1"/>
    <xf numFmtId="0" fontId="46" fillId="32" borderId="80" xfId="98" applyFont="1" applyFill="1" applyBorder="1"/>
    <xf numFmtId="0" fontId="47" fillId="26" borderId="50" xfId="98" applyFont="1" applyFill="1" applyBorder="1" applyAlignment="1">
      <alignment horizontal="center" vertical="center"/>
    </xf>
    <xf numFmtId="0" fontId="27" fillId="27" borderId="15" xfId="98" applyFill="1" applyBorder="1"/>
    <xf numFmtId="0" fontId="27" fillId="27" borderId="16" xfId="98" applyFill="1" applyBorder="1" applyAlignment="1">
      <alignment horizontal="center" vertical="center"/>
    </xf>
    <xf numFmtId="0" fontId="47" fillId="26" borderId="34" xfId="98" applyFont="1" applyFill="1" applyBorder="1" applyAlignment="1">
      <alignment horizontal="center" vertical="center"/>
    </xf>
    <xf numFmtId="0" fontId="27" fillId="27" borderId="31" xfId="98" applyFill="1" applyBorder="1"/>
    <xf numFmtId="0" fontId="27" fillId="27" borderId="32" xfId="98" applyFill="1" applyBorder="1" applyAlignment="1">
      <alignment horizontal="center" vertical="center"/>
    </xf>
    <xf numFmtId="3" fontId="27" fillId="28" borderId="75" xfId="98" applyNumberFormat="1" applyFill="1" applyBorder="1"/>
    <xf numFmtId="3" fontId="27" fillId="28" borderId="46" xfId="98" applyNumberFormat="1" applyFill="1" applyBorder="1"/>
    <xf numFmtId="3" fontId="27" fillId="28" borderId="34" xfId="98" applyNumberFormat="1" applyFill="1" applyBorder="1"/>
    <xf numFmtId="3" fontId="27" fillId="28" borderId="32" xfId="98" applyNumberFormat="1" applyFill="1" applyBorder="1"/>
    <xf numFmtId="3" fontId="47" fillId="29" borderId="26" xfId="98" applyNumberFormat="1" applyFont="1" applyFill="1" applyBorder="1"/>
    <xf numFmtId="0" fontId="46" fillId="32" borderId="80" xfId="97" applyFont="1" applyFill="1" applyBorder="1" applyAlignment="1">
      <alignment horizontal="center" vertical="center"/>
    </xf>
    <xf numFmtId="0" fontId="47" fillId="0" borderId="0" xfId="97" applyFont="1" applyAlignment="1">
      <alignment horizontal="center" vertical="center"/>
    </xf>
    <xf numFmtId="0" fontId="47" fillId="30" borderId="34" xfId="97" applyFont="1" applyFill="1" applyBorder="1" applyAlignment="1">
      <alignment horizontal="center"/>
    </xf>
    <xf numFmtId="0" fontId="47" fillId="30" borderId="32" xfId="97" applyFont="1" applyFill="1" applyBorder="1" applyAlignment="1">
      <alignment horizontal="center"/>
    </xf>
    <xf numFmtId="0" fontId="47" fillId="30" borderId="75" xfId="97" applyFont="1" applyFill="1" applyBorder="1" applyAlignment="1">
      <alignment horizontal="center"/>
    </xf>
    <xf numFmtId="0" fontId="47" fillId="30" borderId="46" xfId="97" applyFont="1" applyFill="1" applyBorder="1" applyAlignment="1">
      <alignment horizontal="center"/>
    </xf>
    <xf numFmtId="0" fontId="47" fillId="33" borderId="81" xfId="97" applyFont="1" applyFill="1" applyBorder="1" applyAlignment="1">
      <alignment horizontal="center" vertical="center"/>
    </xf>
    <xf numFmtId="0" fontId="3" fillId="27" borderId="45" xfId="97" applyFill="1" applyBorder="1"/>
    <xf numFmtId="3" fontId="3" fillId="28" borderId="33" xfId="97" applyNumberFormat="1" applyFill="1" applyBorder="1"/>
    <xf numFmtId="3" fontId="3" fillId="28" borderId="12" xfId="97" applyNumberFormat="1" applyFill="1" applyBorder="1"/>
    <xf numFmtId="0" fontId="47" fillId="33" borderId="82" xfId="97" applyFont="1" applyFill="1" applyBorder="1" applyAlignment="1">
      <alignment horizontal="center" vertical="center"/>
    </xf>
    <xf numFmtId="0" fontId="3" fillId="27" borderId="48" xfId="97" applyFill="1" applyBorder="1"/>
    <xf numFmtId="3" fontId="3" fillId="28" borderId="17" xfId="97" applyNumberFormat="1" applyFill="1" applyBorder="1"/>
    <xf numFmtId="3" fontId="3" fillId="28" borderId="14" xfId="97" applyNumberFormat="1" applyFill="1" applyBorder="1"/>
    <xf numFmtId="0" fontId="1" fillId="27" borderId="48" xfId="97" applyFont="1" applyFill="1" applyBorder="1"/>
    <xf numFmtId="3" fontId="47" fillId="28" borderId="17" xfId="97" applyNumberFormat="1" applyFont="1" applyFill="1" applyBorder="1"/>
    <xf numFmtId="3" fontId="47" fillId="28" borderId="14" xfId="97" applyNumberFormat="1" applyFont="1" applyFill="1" applyBorder="1"/>
    <xf numFmtId="0" fontId="47" fillId="33" borderId="84" xfId="97" applyFont="1" applyFill="1" applyBorder="1" applyAlignment="1">
      <alignment horizontal="center" vertical="center"/>
    </xf>
    <xf numFmtId="3" fontId="3" fillId="28" borderId="50" xfId="97" applyNumberFormat="1" applyFill="1" applyBorder="1"/>
    <xf numFmtId="3" fontId="3" fillId="28" borderId="16" xfId="97" applyNumberFormat="1" applyFill="1" applyBorder="1"/>
    <xf numFmtId="3" fontId="47" fillId="28" borderId="50" xfId="97" applyNumberFormat="1" applyFont="1" applyFill="1" applyBorder="1"/>
    <xf numFmtId="3" fontId="47" fillId="28" borderId="16" xfId="97" applyNumberFormat="1" applyFont="1" applyFill="1" applyBorder="1"/>
    <xf numFmtId="3" fontId="47" fillId="29" borderId="43" xfId="97" applyNumberFormat="1" applyFont="1" applyFill="1" applyBorder="1"/>
    <xf numFmtId="3" fontId="47" fillId="29" borderId="28" xfId="97" applyNumberFormat="1" applyFont="1" applyFill="1" applyBorder="1"/>
    <xf numFmtId="0" fontId="1" fillId="27" borderId="47" xfId="97" applyFont="1" applyFill="1" applyBorder="1"/>
    <xf numFmtId="3" fontId="3" fillId="28" borderId="37" xfId="97" applyNumberFormat="1" applyFill="1" applyBorder="1"/>
    <xf numFmtId="3" fontId="3" fillId="28" borderId="30" xfId="97" applyNumberFormat="1" applyFill="1" applyBorder="1"/>
    <xf numFmtId="0" fontId="3" fillId="27" borderId="49" xfId="97" applyFill="1" applyBorder="1"/>
    <xf numFmtId="0" fontId="1" fillId="27" borderId="49" xfId="97" applyFont="1" applyFill="1" applyBorder="1"/>
    <xf numFmtId="3" fontId="47" fillId="29" borderId="23" xfId="97" applyNumberFormat="1" applyFont="1" applyFill="1" applyBorder="1"/>
    <xf numFmtId="3" fontId="47" fillId="29" borderId="24" xfId="97" applyNumberFormat="1" applyFont="1" applyFill="1" applyBorder="1"/>
    <xf numFmtId="0" fontId="47" fillId="33" borderId="11" xfId="97" applyFont="1" applyFill="1" applyBorder="1" applyAlignment="1">
      <alignment horizontal="center" vertical="center"/>
    </xf>
    <xf numFmtId="0" fontId="47" fillId="33" borderId="31" xfId="97" applyFont="1" applyFill="1" applyBorder="1" applyAlignment="1">
      <alignment horizontal="center" vertical="center"/>
    </xf>
    <xf numFmtId="0" fontId="1" fillId="27" borderId="46" xfId="97" applyFont="1" applyFill="1" applyBorder="1"/>
    <xf numFmtId="3" fontId="1" fillId="28" borderId="34" xfId="97" applyNumberFormat="1" applyFont="1" applyFill="1" applyBorder="1"/>
    <xf numFmtId="3" fontId="1" fillId="28" borderId="32" xfId="97" applyNumberFormat="1" applyFont="1" applyFill="1" applyBorder="1"/>
    <xf numFmtId="3" fontId="47" fillId="29" borderId="51" xfId="97" applyNumberFormat="1" applyFont="1" applyFill="1" applyBorder="1"/>
    <xf numFmtId="3" fontId="47" fillId="29" borderId="52" xfId="97" applyNumberFormat="1" applyFont="1" applyFill="1" applyBorder="1"/>
    <xf numFmtId="0" fontId="3" fillId="27" borderId="46" xfId="97" applyFill="1" applyBorder="1"/>
    <xf numFmtId="3" fontId="3" fillId="28" borderId="34" xfId="97" applyNumberFormat="1" applyFill="1" applyBorder="1"/>
    <xf numFmtId="3" fontId="3" fillId="28" borderId="32" xfId="97" applyNumberFormat="1" applyFill="1" applyBorder="1"/>
    <xf numFmtId="0" fontId="47" fillId="33" borderId="13" xfId="97" applyFont="1" applyFill="1" applyBorder="1" applyAlignment="1">
      <alignment horizontal="center" vertical="center"/>
    </xf>
    <xf numFmtId="0" fontId="3" fillId="27" borderId="47" xfId="97" applyFill="1" applyBorder="1"/>
    <xf numFmtId="0" fontId="1" fillId="27" borderId="86" xfId="97" applyFont="1" applyFill="1" applyBorder="1"/>
    <xf numFmtId="3" fontId="1" fillId="28" borderId="51" xfId="97" applyNumberFormat="1" applyFont="1" applyFill="1" applyBorder="1"/>
    <xf numFmtId="3" fontId="1" fillId="28" borderId="52" xfId="97" applyNumberFormat="1" applyFont="1" applyFill="1" applyBorder="1"/>
    <xf numFmtId="3" fontId="47" fillId="29" borderId="39" xfId="97" applyNumberFormat="1" applyFont="1" applyFill="1" applyBorder="1"/>
    <xf numFmtId="3" fontId="47" fillId="29" borderId="41" xfId="97" applyNumberFormat="1" applyFont="1" applyFill="1" applyBorder="1"/>
    <xf numFmtId="0" fontId="47" fillId="30" borderId="33" xfId="97" applyFont="1" applyFill="1" applyBorder="1" applyAlignment="1">
      <alignment horizontal="center"/>
    </xf>
    <xf numFmtId="0" fontId="47" fillId="30" borderId="12" xfId="97" applyFont="1" applyFill="1" applyBorder="1" applyAlignment="1">
      <alignment horizontal="center"/>
    </xf>
    <xf numFmtId="0" fontId="42" fillId="26" borderId="23" xfId="159" applyFont="1" applyFill="1" applyBorder="1" applyAlignment="1">
      <alignment horizontal="center" vertical="center" textRotation="90"/>
    </xf>
    <xf numFmtId="0" fontId="42" fillId="26" borderId="51" xfId="159" applyFont="1" applyFill="1" applyBorder="1" applyAlignment="1">
      <alignment horizontal="center" vertical="center" textRotation="90"/>
    </xf>
    <xf numFmtId="0" fontId="42" fillId="26" borderId="39" xfId="159" applyFont="1" applyFill="1" applyBorder="1" applyAlignment="1">
      <alignment horizontal="center" vertical="center" textRotation="90"/>
    </xf>
    <xf numFmtId="0" fontId="42" fillId="26" borderId="43" xfId="159" applyFont="1" applyFill="1" applyBorder="1" applyAlignment="1">
      <alignment horizontal="center"/>
    </xf>
    <xf numFmtId="0" fontId="42" fillId="26" borderId="54" xfId="159" applyFont="1" applyFill="1" applyBorder="1" applyAlignment="1">
      <alignment horizontal="center"/>
    </xf>
    <xf numFmtId="0" fontId="42" fillId="30" borderId="43" xfId="159" applyFont="1" applyFill="1" applyBorder="1" applyAlignment="1">
      <alignment horizontal="center"/>
    </xf>
    <xf numFmtId="0" fontId="42" fillId="30" borderId="54" xfId="159" applyFont="1" applyFill="1" applyBorder="1" applyAlignment="1">
      <alignment horizontal="center"/>
    </xf>
    <xf numFmtId="0" fontId="42" fillId="30" borderId="13" xfId="159" applyFont="1" applyFill="1" applyBorder="1" applyAlignment="1">
      <alignment horizontal="center"/>
    </xf>
    <xf numFmtId="0" fontId="42" fillId="30" borderId="14" xfId="159" applyFont="1" applyFill="1" applyBorder="1" applyAlignment="1">
      <alignment horizontal="center"/>
    </xf>
    <xf numFmtId="0" fontId="41" fillId="24" borderId="20" xfId="159" applyFont="1" applyFill="1" applyBorder="1" applyAlignment="1">
      <alignment horizontal="center" vertical="center"/>
    </xf>
    <xf numFmtId="0" fontId="41" fillId="24" borderId="22" xfId="159" applyFont="1" applyFill="1" applyBorder="1" applyAlignment="1">
      <alignment horizontal="center" vertical="center"/>
    </xf>
    <xf numFmtId="0" fontId="41" fillId="24" borderId="44" xfId="159" applyFont="1" applyFill="1" applyBorder="1" applyAlignment="1">
      <alignment horizontal="center" vertical="center"/>
    </xf>
    <xf numFmtId="0" fontId="41" fillId="24" borderId="42" xfId="159" applyFont="1" applyFill="1" applyBorder="1" applyAlignment="1">
      <alignment horizontal="center" vertical="center"/>
    </xf>
    <xf numFmtId="0" fontId="41" fillId="24" borderId="20" xfId="159" applyFont="1" applyFill="1" applyBorder="1" applyAlignment="1">
      <alignment horizontal="center"/>
    </xf>
    <xf numFmtId="0" fontId="41" fillId="24" borderId="21" xfId="159" applyFont="1" applyFill="1" applyBorder="1" applyAlignment="1">
      <alignment horizontal="center"/>
    </xf>
    <xf numFmtId="0" fontId="41" fillId="24" borderId="22" xfId="159" applyFont="1" applyFill="1" applyBorder="1" applyAlignment="1">
      <alignment horizontal="center"/>
    </xf>
    <xf numFmtId="0" fontId="41" fillId="24" borderId="44" xfId="159" applyFont="1" applyFill="1" applyBorder="1" applyAlignment="1">
      <alignment horizontal="center"/>
    </xf>
    <xf numFmtId="0" fontId="41" fillId="24" borderId="38" xfId="159" applyFont="1" applyFill="1" applyBorder="1" applyAlignment="1">
      <alignment horizontal="center"/>
    </xf>
    <xf numFmtId="0" fontId="41" fillId="24" borderId="42" xfId="159" applyFont="1" applyFill="1" applyBorder="1" applyAlignment="1">
      <alignment horizontal="center"/>
    </xf>
    <xf numFmtId="0" fontId="43" fillId="30" borderId="33" xfId="159" applyFont="1" applyFill="1" applyBorder="1" applyAlignment="1">
      <alignment horizontal="center" vertical="center"/>
    </xf>
    <xf numFmtId="0" fontId="43" fillId="30" borderId="17" xfId="159" applyFont="1" applyFill="1" applyBorder="1" applyAlignment="1">
      <alignment horizontal="center" vertical="center"/>
    </xf>
    <xf numFmtId="0" fontId="43" fillId="30" borderId="34" xfId="159" applyFont="1" applyFill="1" applyBorder="1" applyAlignment="1">
      <alignment horizontal="center" vertical="center"/>
    </xf>
    <xf numFmtId="0" fontId="43" fillId="30" borderId="45" xfId="159" applyFont="1" applyFill="1" applyBorder="1" applyAlignment="1">
      <alignment horizontal="center" vertical="center" wrapText="1"/>
    </xf>
    <xf numFmtId="0" fontId="43" fillId="30" borderId="48" xfId="159" applyFont="1" applyFill="1" applyBorder="1" applyAlignment="1">
      <alignment horizontal="center" vertical="center" wrapText="1"/>
    </xf>
    <xf numFmtId="0" fontId="43" fillId="30" borderId="46" xfId="159" applyFont="1" applyFill="1" applyBorder="1" applyAlignment="1">
      <alignment horizontal="center" vertical="center" wrapText="1"/>
    </xf>
    <xf numFmtId="0" fontId="42" fillId="30" borderId="33" xfId="159" applyFont="1" applyFill="1" applyBorder="1" applyAlignment="1">
      <alignment horizontal="center"/>
    </xf>
    <xf numFmtId="0" fontId="42" fillId="30" borderId="11" xfId="159" applyFont="1" applyFill="1" applyBorder="1" applyAlignment="1">
      <alignment horizontal="center"/>
    </xf>
    <xf numFmtId="0" fontId="42" fillId="30" borderId="12" xfId="159" applyFont="1" applyFill="1" applyBorder="1" applyAlignment="1">
      <alignment horizontal="center"/>
    </xf>
    <xf numFmtId="0" fontId="42" fillId="30" borderId="74" xfId="159" applyFont="1" applyFill="1" applyBorder="1" applyAlignment="1">
      <alignment horizontal="center"/>
    </xf>
    <xf numFmtId="0" fontId="42" fillId="30" borderId="45" xfId="159" applyFont="1" applyFill="1" applyBorder="1" applyAlignment="1">
      <alignment horizontal="center"/>
    </xf>
    <xf numFmtId="0" fontId="42" fillId="30" borderId="17" xfId="159" applyFont="1" applyFill="1" applyBorder="1" applyAlignment="1">
      <alignment horizontal="center" wrapText="1"/>
    </xf>
    <xf numFmtId="0" fontId="42" fillId="30" borderId="34" xfId="159" applyFont="1" applyFill="1" applyBorder="1" applyAlignment="1">
      <alignment horizontal="center" wrapText="1"/>
    </xf>
    <xf numFmtId="0" fontId="42" fillId="30" borderId="18" xfId="159" applyFont="1" applyFill="1" applyBorder="1" applyAlignment="1">
      <alignment horizontal="center" wrapText="1"/>
    </xf>
    <xf numFmtId="0" fontId="42" fillId="30" borderId="75" xfId="159" applyFont="1" applyFill="1" applyBorder="1" applyAlignment="1">
      <alignment horizontal="center" wrapText="1"/>
    </xf>
    <xf numFmtId="0" fontId="42" fillId="30" borderId="48" xfId="159" applyFont="1" applyFill="1" applyBorder="1" applyAlignment="1">
      <alignment horizontal="center"/>
    </xf>
    <xf numFmtId="0" fontId="42" fillId="26" borderId="34" xfId="0" applyFont="1" applyFill="1" applyBorder="1" applyAlignment="1">
      <alignment horizontal="center"/>
    </xf>
    <xf numFmtId="0" fontId="42" fillId="26" borderId="46" xfId="0" applyFont="1" applyFill="1" applyBorder="1" applyAlignment="1">
      <alignment horizontal="center"/>
    </xf>
    <xf numFmtId="0" fontId="42" fillId="26" borderId="33" xfId="0" applyFont="1" applyFill="1" applyBorder="1" applyAlignment="1">
      <alignment horizontal="center" vertical="center" textRotation="90"/>
    </xf>
    <xf numFmtId="0" fontId="42" fillId="26" borderId="17" xfId="0" applyFont="1" applyFill="1" applyBorder="1" applyAlignment="1">
      <alignment horizontal="center" vertical="center" textRotation="90"/>
    </xf>
    <xf numFmtId="0" fontId="42" fillId="26" borderId="32" xfId="0" applyFont="1" applyFill="1" applyBorder="1" applyAlignment="1">
      <alignment horizontal="center"/>
    </xf>
    <xf numFmtId="0" fontId="42" fillId="30" borderId="39" xfId="0" applyFont="1" applyFill="1" applyBorder="1" applyAlignment="1">
      <alignment horizontal="center"/>
    </xf>
    <xf numFmtId="0" fontId="42" fillId="30" borderId="76" xfId="0" applyFont="1" applyFill="1" applyBorder="1" applyAlignment="1">
      <alignment horizontal="center"/>
    </xf>
    <xf numFmtId="0" fontId="42" fillId="30" borderId="13" xfId="0" applyFont="1" applyFill="1" applyBorder="1" applyAlignment="1">
      <alignment horizontal="center"/>
    </xf>
    <xf numFmtId="0" fontId="42" fillId="30" borderId="14" xfId="0" applyFont="1" applyFill="1" applyBorder="1" applyAlignment="1">
      <alignment horizontal="center"/>
    </xf>
    <xf numFmtId="0" fontId="42" fillId="30" borderId="50" xfId="0" applyFont="1" applyFill="1" applyBorder="1" applyAlignment="1">
      <alignment horizontal="center" wrapText="1"/>
    </xf>
    <xf numFmtId="0" fontId="42" fillId="30" borderId="39" xfId="0" applyFont="1" applyFill="1" applyBorder="1" applyAlignment="1">
      <alignment horizontal="center" wrapText="1"/>
    </xf>
    <xf numFmtId="0" fontId="42" fillId="30" borderId="17" xfId="0" applyFont="1" applyFill="1" applyBorder="1" applyAlignment="1">
      <alignment horizontal="center" wrapText="1"/>
    </xf>
    <xf numFmtId="0" fontId="42" fillId="30" borderId="14" xfId="0" applyFont="1" applyFill="1" applyBorder="1" applyAlignment="1">
      <alignment horizontal="center" wrapText="1"/>
    </xf>
    <xf numFmtId="0" fontId="42" fillId="30" borderId="16" xfId="0" applyFont="1" applyFill="1" applyBorder="1" applyAlignment="1">
      <alignment horizontal="center" wrapText="1"/>
    </xf>
    <xf numFmtId="0" fontId="44" fillId="24" borderId="20" xfId="0" applyFont="1" applyFill="1" applyBorder="1" applyAlignment="1">
      <alignment horizontal="center" vertical="center"/>
    </xf>
    <xf numFmtId="0" fontId="44" fillId="24" borderId="22" xfId="0" applyFont="1" applyFill="1" applyBorder="1" applyAlignment="1">
      <alignment horizontal="center" vertical="center"/>
    </xf>
    <xf numFmtId="0" fontId="44" fillId="24" borderId="44" xfId="0" applyFont="1" applyFill="1" applyBorder="1" applyAlignment="1">
      <alignment horizontal="center" vertical="center"/>
    </xf>
    <xf numFmtId="0" fontId="44" fillId="24" borderId="42" xfId="0" applyFont="1" applyFill="1" applyBorder="1" applyAlignment="1">
      <alignment horizontal="center" vertical="center"/>
    </xf>
    <xf numFmtId="0" fontId="41" fillId="24" borderId="20" xfId="0" applyFont="1" applyFill="1" applyBorder="1" applyAlignment="1">
      <alignment horizontal="center"/>
    </xf>
    <xf numFmtId="0" fontId="41" fillId="24" borderId="21" xfId="0" applyFont="1" applyFill="1" applyBorder="1" applyAlignment="1">
      <alignment horizontal="center"/>
    </xf>
    <xf numFmtId="0" fontId="41" fillId="24" borderId="22" xfId="0" applyFont="1" applyFill="1" applyBorder="1" applyAlignment="1">
      <alignment horizontal="center"/>
    </xf>
    <xf numFmtId="0" fontId="41" fillId="24" borderId="44" xfId="0" applyFont="1" applyFill="1" applyBorder="1" applyAlignment="1">
      <alignment horizontal="center"/>
    </xf>
    <xf numFmtId="0" fontId="41" fillId="24" borderId="38" xfId="0" applyFont="1" applyFill="1" applyBorder="1" applyAlignment="1">
      <alignment horizontal="center"/>
    </xf>
    <xf numFmtId="0" fontId="41" fillId="24" borderId="42" xfId="0" applyFont="1" applyFill="1" applyBorder="1" applyAlignment="1">
      <alignment horizontal="center"/>
    </xf>
    <xf numFmtId="0" fontId="43" fillId="30" borderId="33" xfId="0" applyFont="1" applyFill="1" applyBorder="1" applyAlignment="1">
      <alignment horizontal="center" vertical="center"/>
    </xf>
    <xf numFmtId="0" fontId="43" fillId="30" borderId="17" xfId="0" applyFont="1" applyFill="1" applyBorder="1" applyAlignment="1">
      <alignment horizontal="center" vertical="center"/>
    </xf>
    <xf numFmtId="0" fontId="43" fillId="30" borderId="50" xfId="0" applyFont="1" applyFill="1" applyBorder="1" applyAlignment="1">
      <alignment horizontal="center" vertical="center"/>
    </xf>
    <xf numFmtId="0" fontId="43" fillId="30" borderId="24" xfId="0" applyFont="1" applyFill="1" applyBorder="1" applyAlignment="1">
      <alignment horizontal="center" vertical="center" wrapText="1"/>
    </xf>
    <xf numFmtId="0" fontId="43" fillId="30" borderId="52" xfId="0" applyFont="1" applyFill="1" applyBorder="1" applyAlignment="1">
      <alignment horizontal="center" vertical="center" wrapText="1"/>
    </xf>
    <xf numFmtId="0" fontId="43" fillId="30" borderId="41" xfId="0" applyFont="1" applyFill="1" applyBorder="1" applyAlignment="1">
      <alignment horizontal="center" vertical="center" wrapText="1"/>
    </xf>
    <xf numFmtId="0" fontId="42" fillId="30" borderId="33" xfId="0" applyFont="1" applyFill="1" applyBorder="1" applyAlignment="1">
      <alignment horizontal="center"/>
    </xf>
    <xf numFmtId="0" fontId="42" fillId="30" borderId="11" xfId="0" applyFont="1" applyFill="1" applyBorder="1" applyAlignment="1">
      <alignment horizontal="center"/>
    </xf>
    <xf numFmtId="0" fontId="42" fillId="30" borderId="12" xfId="0" applyFont="1" applyFill="1" applyBorder="1" applyAlignment="1">
      <alignment horizontal="center"/>
    </xf>
    <xf numFmtId="0" fontId="42" fillId="30" borderId="17" xfId="0" applyFont="1" applyFill="1" applyBorder="1" applyAlignment="1">
      <alignment horizontal="center"/>
    </xf>
    <xf numFmtId="0" fontId="42" fillId="30" borderId="50" xfId="0" applyFont="1" applyFill="1" applyBorder="1" applyAlignment="1">
      <alignment horizontal="center"/>
    </xf>
    <xf numFmtId="3" fontId="37" fillId="25" borderId="73" xfId="159" applyNumberFormat="1" applyFont="1" applyFill="1" applyBorder="1" applyAlignment="1">
      <alignment horizontal="right"/>
    </xf>
    <xf numFmtId="3" fontId="37" fillId="25" borderId="72" xfId="159" applyNumberFormat="1" applyFont="1" applyFill="1" applyBorder="1" applyAlignment="1">
      <alignment horizontal="right"/>
    </xf>
    <xf numFmtId="3" fontId="37" fillId="25" borderId="61" xfId="159" applyNumberFormat="1" applyFont="1" applyFill="1" applyBorder="1" applyAlignment="1">
      <alignment horizontal="center"/>
    </xf>
    <xf numFmtId="3" fontId="37" fillId="26" borderId="68" xfId="159" applyNumberFormat="1" applyFont="1" applyFill="1" applyBorder="1" applyAlignment="1">
      <alignment horizontal="center" vertical="center" textRotation="90" wrapText="1"/>
    </xf>
    <xf numFmtId="3" fontId="37" fillId="26" borderId="70" xfId="159" applyNumberFormat="1" applyFont="1" applyFill="1" applyBorder="1" applyAlignment="1">
      <alignment horizontal="center" vertical="center" textRotation="90" wrapText="1"/>
    </xf>
    <xf numFmtId="3" fontId="37" fillId="26" borderId="71" xfId="159" applyNumberFormat="1" applyFont="1" applyFill="1" applyBorder="1" applyAlignment="1">
      <alignment horizontal="center" vertical="center" textRotation="90" wrapText="1"/>
    </xf>
    <xf numFmtId="3" fontId="37" fillId="26" borderId="69" xfId="159" applyNumberFormat="1" applyFont="1" applyFill="1" applyBorder="1" applyAlignment="1">
      <alignment horizontal="right"/>
    </xf>
    <xf numFmtId="3" fontId="37" fillId="26" borderId="69" xfId="159" applyNumberFormat="1" applyFont="1" applyFill="1" applyBorder="1" applyAlignment="1">
      <alignment horizontal="center" vertical="center" textRotation="90" wrapText="1"/>
    </xf>
    <xf numFmtId="3" fontId="37" fillId="26" borderId="53" xfId="159" applyNumberFormat="1" applyFont="1" applyFill="1" applyBorder="1" applyAlignment="1">
      <alignment horizontal="right"/>
    </xf>
    <xf numFmtId="3" fontId="37" fillId="26" borderId="72" xfId="159" applyNumberFormat="1" applyFont="1" applyFill="1" applyBorder="1" applyAlignment="1">
      <alignment horizontal="right"/>
    </xf>
    <xf numFmtId="0" fontId="40" fillId="24" borderId="56" xfId="159" applyFont="1" applyFill="1" applyBorder="1" applyAlignment="1">
      <alignment horizontal="center" vertical="center"/>
    </xf>
    <xf numFmtId="0" fontId="40" fillId="24" borderId="58" xfId="159" applyFont="1" applyFill="1" applyBorder="1" applyAlignment="1">
      <alignment horizontal="center" vertical="center"/>
    </xf>
    <xf numFmtId="0" fontId="40" fillId="24" borderId="57" xfId="159" applyFont="1" applyFill="1" applyBorder="1" applyAlignment="1">
      <alignment horizontal="center" vertical="center" wrapText="1"/>
    </xf>
    <xf numFmtId="0" fontId="40" fillId="24" borderId="0" xfId="159" applyFont="1" applyFill="1" applyBorder="1" applyAlignment="1">
      <alignment horizontal="center" vertical="center" wrapText="1"/>
    </xf>
    <xf numFmtId="0" fontId="40" fillId="24" borderId="59" xfId="159" applyFont="1" applyFill="1" applyBorder="1" applyAlignment="1">
      <alignment horizontal="center" vertical="center" wrapText="1"/>
    </xf>
    <xf numFmtId="0" fontId="40" fillId="24" borderId="60" xfId="159" applyFont="1" applyFill="1" applyBorder="1" applyAlignment="1">
      <alignment horizontal="center" vertical="center" wrapText="1"/>
    </xf>
    <xf numFmtId="3" fontId="37" fillId="25" borderId="61" xfId="159" applyNumberFormat="1" applyFont="1" applyFill="1" applyBorder="1" applyAlignment="1">
      <alignment horizontal="center" vertical="center"/>
    </xf>
    <xf numFmtId="3" fontId="37" fillId="25" borderId="56" xfId="159" applyNumberFormat="1" applyFont="1" applyFill="1" applyBorder="1" applyAlignment="1">
      <alignment horizontal="center" vertical="center"/>
    </xf>
    <xf numFmtId="3" fontId="37" fillId="25" borderId="56" xfId="159" applyNumberFormat="1" applyFont="1" applyFill="1" applyBorder="1" applyAlignment="1">
      <alignment horizontal="center" vertical="center" wrapText="1"/>
    </xf>
    <xf numFmtId="3" fontId="37" fillId="25" borderId="65" xfId="159" applyNumberFormat="1" applyFont="1" applyFill="1" applyBorder="1" applyAlignment="1">
      <alignment horizontal="center" vertical="center" wrapText="1"/>
    </xf>
    <xf numFmtId="3" fontId="37" fillId="25" borderId="66" xfId="159" applyNumberFormat="1" applyFont="1" applyFill="1" applyBorder="1" applyAlignment="1">
      <alignment horizontal="center" vertical="center" wrapText="1"/>
    </xf>
    <xf numFmtId="3" fontId="37" fillId="25" borderId="62" xfId="159" applyNumberFormat="1" applyFont="1" applyFill="1" applyBorder="1" applyAlignment="1">
      <alignment horizontal="center"/>
    </xf>
    <xf numFmtId="3" fontId="37" fillId="25" borderId="63" xfId="159" applyNumberFormat="1" applyFont="1" applyFill="1" applyBorder="1" applyAlignment="1">
      <alignment horizontal="center"/>
    </xf>
    <xf numFmtId="3" fontId="37" fillId="25" borderId="64" xfId="159" applyNumberFormat="1" applyFont="1" applyFill="1" applyBorder="1" applyAlignment="1">
      <alignment horizontal="center"/>
    </xf>
    <xf numFmtId="3" fontId="37" fillId="25" borderId="61" xfId="159" applyNumberFormat="1" applyFont="1" applyFill="1" applyBorder="1" applyAlignment="1">
      <alignment horizontal="center" vertical="center" wrapText="1"/>
    </xf>
    <xf numFmtId="3" fontId="37" fillId="25" borderId="61" xfId="159" applyNumberFormat="1" applyFont="1" applyFill="1" applyBorder="1" applyAlignment="1">
      <alignment horizontal="center" wrapText="1"/>
    </xf>
    <xf numFmtId="3" fontId="37" fillId="25" borderId="56" xfId="159" applyNumberFormat="1" applyFont="1" applyFill="1" applyBorder="1" applyAlignment="1">
      <alignment horizontal="center" wrapText="1"/>
    </xf>
    <xf numFmtId="0" fontId="42" fillId="30" borderId="13" xfId="97" applyFont="1" applyFill="1" applyBorder="1" applyAlignment="1">
      <alignment horizontal="center"/>
    </xf>
    <xf numFmtId="0" fontId="41" fillId="24" borderId="77" xfId="97" applyFont="1" applyFill="1" applyBorder="1" applyAlignment="1">
      <alignment horizontal="center" vertical="center"/>
    </xf>
    <xf numFmtId="0" fontId="42" fillId="30" borderId="13" xfId="97" applyFont="1" applyFill="1" applyBorder="1" applyAlignment="1">
      <alignment horizontal="center" wrapText="1"/>
    </xf>
    <xf numFmtId="0" fontId="47" fillId="33" borderId="23" xfId="97" applyFont="1" applyFill="1" applyBorder="1" applyAlignment="1">
      <alignment horizontal="center" vertical="center"/>
    </xf>
    <xf numFmtId="0" fontId="47" fillId="33" borderId="51" xfId="97" applyFont="1" applyFill="1" applyBorder="1" applyAlignment="1">
      <alignment horizontal="center" vertical="center"/>
    </xf>
    <xf numFmtId="0" fontId="47" fillId="33" borderId="39" xfId="97" applyFont="1" applyFill="1" applyBorder="1" applyAlignment="1">
      <alignment horizontal="center" vertical="center"/>
    </xf>
    <xf numFmtId="0" fontId="47" fillId="30" borderId="53" xfId="97" applyFont="1" applyFill="1" applyBorder="1" applyAlignment="1">
      <alignment horizontal="center"/>
    </xf>
    <xf numFmtId="0" fontId="47" fillId="30" borderId="0" xfId="97" applyFont="1" applyFill="1" applyBorder="1" applyAlignment="1">
      <alignment horizontal="center"/>
    </xf>
    <xf numFmtId="0" fontId="47" fillId="30" borderId="44" xfId="97" applyFont="1" applyFill="1" applyBorder="1" applyAlignment="1">
      <alignment horizontal="center"/>
    </xf>
    <xf numFmtId="0" fontId="47" fillId="30" borderId="38" xfId="97" applyFont="1" applyFill="1" applyBorder="1" applyAlignment="1">
      <alignment horizontal="center"/>
    </xf>
    <xf numFmtId="0" fontId="47" fillId="30" borderId="19" xfId="97" applyFont="1" applyFill="1" applyBorder="1" applyAlignment="1">
      <alignment horizontal="center"/>
    </xf>
    <xf numFmtId="0" fontId="47" fillId="30" borderId="36" xfId="97" applyFont="1" applyFill="1" applyBorder="1" applyAlignment="1">
      <alignment horizontal="center"/>
    </xf>
    <xf numFmtId="0" fontId="47" fillId="30" borderId="20" xfId="97" applyFont="1" applyFill="1" applyBorder="1" applyAlignment="1">
      <alignment horizontal="center"/>
    </xf>
    <xf numFmtId="0" fontId="47" fillId="30" borderId="21" xfId="97" applyFont="1" applyFill="1" applyBorder="1" applyAlignment="1">
      <alignment horizontal="center"/>
    </xf>
    <xf numFmtId="0" fontId="47" fillId="33" borderId="20" xfId="97" applyFont="1" applyFill="1" applyBorder="1" applyAlignment="1">
      <alignment horizontal="center" vertical="center"/>
    </xf>
    <xf numFmtId="0" fontId="47" fillId="33" borderId="44" xfId="97" applyFont="1" applyFill="1" applyBorder="1" applyAlignment="1">
      <alignment horizontal="center" vertical="center"/>
    </xf>
    <xf numFmtId="0" fontId="47" fillId="33" borderId="33" xfId="97" applyFont="1" applyFill="1" applyBorder="1" applyAlignment="1">
      <alignment horizontal="center" vertical="center"/>
    </xf>
    <xf numFmtId="0" fontId="47" fillId="33" borderId="17" xfId="97" applyFont="1" applyFill="1" applyBorder="1" applyAlignment="1">
      <alignment horizontal="center" vertical="center"/>
    </xf>
    <xf numFmtId="0" fontId="47" fillId="33" borderId="50" xfId="97" applyFont="1" applyFill="1" applyBorder="1" applyAlignment="1">
      <alignment horizontal="center" vertical="center"/>
    </xf>
    <xf numFmtId="0" fontId="47" fillId="33" borderId="48" xfId="97" applyFont="1" applyFill="1" applyBorder="1" applyAlignment="1">
      <alignment horizontal="center"/>
    </xf>
    <xf numFmtId="0" fontId="47" fillId="33" borderId="83" xfId="97" applyFont="1" applyFill="1" applyBorder="1" applyAlignment="1">
      <alignment horizontal="center"/>
    </xf>
    <xf numFmtId="0" fontId="47" fillId="33" borderId="46" xfId="97" applyFont="1" applyFill="1" applyBorder="1" applyAlignment="1">
      <alignment horizontal="center"/>
    </xf>
    <xf numFmtId="0" fontId="47" fillId="33" borderId="85" xfId="97" applyFont="1" applyFill="1" applyBorder="1" applyAlignment="1">
      <alignment horizontal="center"/>
    </xf>
    <xf numFmtId="0" fontId="47" fillId="30" borderId="33" xfId="97" applyFont="1" applyFill="1" applyBorder="1" applyAlignment="1">
      <alignment horizontal="center" vertical="center"/>
    </xf>
    <xf numFmtId="0" fontId="47" fillId="30" borderId="34" xfId="97" applyFont="1" applyFill="1" applyBorder="1" applyAlignment="1">
      <alignment horizontal="center" vertical="center"/>
    </xf>
    <xf numFmtId="0" fontId="47" fillId="30" borderId="55" xfId="97" applyFont="1" applyFill="1" applyBorder="1" applyAlignment="1">
      <alignment horizontal="center" vertical="center"/>
    </xf>
    <xf numFmtId="0" fontId="47" fillId="30" borderId="40" xfId="97" applyFont="1" applyFill="1" applyBorder="1" applyAlignment="1">
      <alignment horizontal="center" vertical="center"/>
    </xf>
    <xf numFmtId="0" fontId="47" fillId="30" borderId="45" xfId="97" applyFont="1" applyFill="1" applyBorder="1" applyAlignment="1">
      <alignment horizontal="center" vertical="center"/>
    </xf>
    <xf numFmtId="0" fontId="47" fillId="30" borderId="46" xfId="97" applyFont="1" applyFill="1" applyBorder="1" applyAlignment="1">
      <alignment horizontal="center" vertical="center"/>
    </xf>
    <xf numFmtId="0" fontId="47" fillId="30" borderId="33" xfId="97" applyFont="1" applyFill="1" applyBorder="1" applyAlignment="1">
      <alignment horizontal="center"/>
    </xf>
    <xf numFmtId="0" fontId="47" fillId="30" borderId="12" xfId="97" applyFont="1" applyFill="1" applyBorder="1" applyAlignment="1">
      <alignment horizontal="center"/>
    </xf>
    <xf numFmtId="0" fontId="47" fillId="30" borderId="74" xfId="97" applyFont="1" applyFill="1" applyBorder="1" applyAlignment="1">
      <alignment horizontal="center"/>
    </xf>
    <xf numFmtId="0" fontId="47" fillId="30" borderId="45" xfId="97" applyFont="1" applyFill="1" applyBorder="1" applyAlignment="1">
      <alignment horizontal="center"/>
    </xf>
    <xf numFmtId="0" fontId="47" fillId="30" borderId="43" xfId="98" applyFont="1" applyFill="1" applyBorder="1" applyAlignment="1">
      <alignment horizontal="center"/>
    </xf>
    <xf numFmtId="0" fontId="47" fillId="30" borderId="27" xfId="98" applyFont="1" applyFill="1" applyBorder="1" applyAlignment="1">
      <alignment horizontal="center"/>
    </xf>
    <xf numFmtId="0" fontId="47" fillId="30" borderId="28" xfId="98" applyFont="1" applyFill="1" applyBorder="1" applyAlignment="1">
      <alignment horizontal="center"/>
    </xf>
    <xf numFmtId="0" fontId="47" fillId="30" borderId="19" xfId="98" applyFont="1" applyFill="1" applyBorder="1" applyAlignment="1">
      <alignment horizontal="center"/>
    </xf>
    <xf numFmtId="0" fontId="47" fillId="30" borderId="36" xfId="98" applyFont="1" applyFill="1" applyBorder="1" applyAlignment="1">
      <alignment horizontal="center"/>
    </xf>
    <xf numFmtId="0" fontId="46" fillId="32" borderId="19" xfId="98" applyFont="1" applyFill="1" applyBorder="1" applyAlignment="1">
      <alignment horizontal="center"/>
    </xf>
    <xf numFmtId="0" fontId="46" fillId="32" borderId="36" xfId="98" applyFont="1" applyFill="1" applyBorder="1" applyAlignment="1">
      <alignment horizontal="center"/>
    </xf>
    <xf numFmtId="0" fontId="46" fillId="32" borderId="35" xfId="98" applyFont="1" applyFill="1" applyBorder="1" applyAlignment="1">
      <alignment horizontal="center"/>
    </xf>
    <xf numFmtId="0" fontId="47" fillId="30" borderId="33" xfId="98" applyFont="1" applyFill="1" applyBorder="1" applyAlignment="1">
      <alignment horizontal="center" vertical="center"/>
    </xf>
    <xf numFmtId="0" fontId="47" fillId="30" borderId="34" xfId="98" applyFont="1" applyFill="1" applyBorder="1" applyAlignment="1">
      <alignment horizontal="center" vertical="center"/>
    </xf>
    <xf numFmtId="0" fontId="47" fillId="30" borderId="11" xfId="98" applyFont="1" applyFill="1" applyBorder="1" applyAlignment="1">
      <alignment horizontal="center" vertical="center"/>
    </xf>
    <xf numFmtId="0" fontId="47" fillId="30" borderId="31" xfId="98" applyFont="1" applyFill="1" applyBorder="1" applyAlignment="1">
      <alignment horizontal="center" vertical="center"/>
    </xf>
    <xf numFmtId="0" fontId="47" fillId="30" borderId="12" xfId="98" applyFont="1" applyFill="1" applyBorder="1" applyAlignment="1">
      <alignment horizontal="center" vertical="center"/>
    </xf>
    <xf numFmtId="0" fontId="47" fillId="30" borderId="32" xfId="98" applyFont="1" applyFill="1" applyBorder="1" applyAlignment="1">
      <alignment horizontal="center" vertical="center"/>
    </xf>
    <xf numFmtId="0" fontId="47" fillId="30" borderId="74" xfId="98" applyFont="1" applyFill="1" applyBorder="1" applyAlignment="1">
      <alignment horizontal="center"/>
    </xf>
    <xf numFmtId="0" fontId="47" fillId="30" borderId="45" xfId="98" applyFont="1" applyFill="1" applyBorder="1" applyAlignment="1">
      <alignment horizontal="center"/>
    </xf>
    <xf numFmtId="0" fontId="47" fillId="30" borderId="33" xfId="98" applyFont="1" applyFill="1" applyBorder="1" applyAlignment="1">
      <alignment horizontal="center"/>
    </xf>
    <xf numFmtId="0" fontId="47" fillId="30" borderId="12" xfId="98" applyFont="1" applyFill="1" applyBorder="1" applyAlignment="1">
      <alignment horizontal="center"/>
    </xf>
    <xf numFmtId="0" fontId="47" fillId="30" borderId="35" xfId="98" applyFont="1" applyFill="1" applyBorder="1" applyAlignment="1">
      <alignment horizontal="center"/>
    </xf>
    <xf numFmtId="0" fontId="46" fillId="32" borderId="78" xfId="98" applyFont="1" applyFill="1" applyBorder="1" applyAlignment="1">
      <alignment horizontal="center" vertical="center"/>
    </xf>
    <xf numFmtId="0" fontId="46" fillId="32" borderId="79" xfId="98" applyFont="1" applyFill="1" applyBorder="1" applyAlignment="1">
      <alignment horizontal="center" vertical="center"/>
    </xf>
    <xf numFmtId="0" fontId="46" fillId="32" borderId="20" xfId="98" applyFont="1" applyFill="1" applyBorder="1" applyAlignment="1">
      <alignment horizontal="center"/>
    </xf>
    <xf numFmtId="0" fontId="46" fillId="32" borderId="21" xfId="98" applyFont="1" applyFill="1" applyBorder="1" applyAlignment="1">
      <alignment horizontal="center"/>
    </xf>
    <xf numFmtId="0" fontId="46" fillId="32" borderId="22" xfId="98" applyFont="1" applyFill="1" applyBorder="1" applyAlignment="1">
      <alignment horizontal="center"/>
    </xf>
    <xf numFmtId="0" fontId="46" fillId="32" borderId="44" xfId="98" applyFont="1" applyFill="1" applyBorder="1" applyAlignment="1">
      <alignment horizontal="center"/>
    </xf>
    <xf numFmtId="0" fontId="46" fillId="32" borderId="38" xfId="98" applyFont="1" applyFill="1" applyBorder="1" applyAlignment="1">
      <alignment horizontal="center"/>
    </xf>
    <xf numFmtId="0" fontId="46" fillId="32" borderId="42" xfId="98" applyFont="1" applyFill="1" applyBorder="1" applyAlignment="1">
      <alignment horizontal="center"/>
    </xf>
    <xf numFmtId="0" fontId="47" fillId="30" borderId="50" xfId="98" applyFont="1" applyFill="1" applyBorder="1" applyAlignment="1">
      <alignment horizontal="center"/>
    </xf>
    <xf numFmtId="0" fontId="47" fillId="30" borderId="16" xfId="98" applyFont="1" applyFill="1" applyBorder="1" applyAlignment="1">
      <alignment horizontal="center"/>
    </xf>
    <xf numFmtId="0" fontId="47" fillId="30" borderId="34" xfId="98" applyFont="1" applyFill="1" applyBorder="1" applyAlignment="1">
      <alignment horizontal="center"/>
    </xf>
    <xf numFmtId="0" fontId="47" fillId="30" borderId="32" xfId="98" applyFont="1" applyFill="1" applyBorder="1" applyAlignment="1">
      <alignment horizontal="center"/>
    </xf>
    <xf numFmtId="0" fontId="46" fillId="32" borderId="19" xfId="97" applyFont="1" applyFill="1" applyBorder="1" applyAlignment="1">
      <alignment horizontal="left"/>
    </xf>
    <xf numFmtId="0" fontId="46" fillId="32" borderId="36" xfId="97" applyFont="1" applyFill="1" applyBorder="1" applyAlignment="1">
      <alignment horizontal="left"/>
    </xf>
    <xf numFmtId="0" fontId="46" fillId="32" borderId="35" xfId="97" applyFont="1" applyFill="1" applyBorder="1" applyAlignment="1">
      <alignment horizontal="left"/>
    </xf>
  </cellXfs>
  <cellStyles count="274">
    <cellStyle name="20% - Èmfasi1" xfId="1"/>
    <cellStyle name="20% - Èmfasi1 2" xfId="2"/>
    <cellStyle name="20% - Èmfasi2" xfId="3"/>
    <cellStyle name="20% - Èmfasi2 2" xfId="4"/>
    <cellStyle name="20% - Èmfasi3" xfId="5"/>
    <cellStyle name="20% - Èmfasi3 2" xfId="6"/>
    <cellStyle name="20% - Èmfasi4" xfId="7"/>
    <cellStyle name="20% - Èmfasi4 2" xfId="8"/>
    <cellStyle name="20% - Èmfasi5" xfId="9"/>
    <cellStyle name="20% - Èmfasi5 2" xfId="10"/>
    <cellStyle name="20% - Èmfasi6" xfId="11"/>
    <cellStyle name="20% - Èmfasi6 2" xfId="12"/>
    <cellStyle name="20% - Énfasis1 2" xfId="13"/>
    <cellStyle name="20% - Énfasis2 2" xfId="14"/>
    <cellStyle name="20% - Énfasis3 2" xfId="15"/>
    <cellStyle name="20% - Énfasis4 2" xfId="16"/>
    <cellStyle name="20% - Énfasis5 2" xfId="17"/>
    <cellStyle name="20% - Énfasis6 2" xfId="18"/>
    <cellStyle name="40% - Èmfasi1" xfId="19"/>
    <cellStyle name="40% - Èmfasi1 2" xfId="20"/>
    <cellStyle name="40% - Èmfasi2" xfId="21"/>
    <cellStyle name="40% - Èmfasi2 2" xfId="22"/>
    <cellStyle name="40% - Èmfasi3" xfId="23"/>
    <cellStyle name="40% - Èmfasi3 2" xfId="24"/>
    <cellStyle name="40% - Èmfasi4" xfId="25"/>
    <cellStyle name="40% - Èmfasi4 2" xfId="26"/>
    <cellStyle name="40% - Èmfasi5" xfId="27"/>
    <cellStyle name="40% - Èmfasi5 2" xfId="28"/>
    <cellStyle name="40% - Èmfasi6" xfId="29"/>
    <cellStyle name="40% - Èmfasi6 2" xfId="30"/>
    <cellStyle name="40% - Énfasis1 2" xfId="31"/>
    <cellStyle name="40% - Énfasis2 2" xfId="32"/>
    <cellStyle name="40% - Énfasis3 2" xfId="33"/>
    <cellStyle name="40% - Énfasis4 2" xfId="34"/>
    <cellStyle name="40% - Énfasis5 2" xfId="35"/>
    <cellStyle name="40% - Énfasis6 2" xfId="36"/>
    <cellStyle name="60% - Èmfasi1" xfId="37"/>
    <cellStyle name="60% - Èmfasi1 2" xfId="38"/>
    <cellStyle name="60% - Èmfasi2" xfId="39"/>
    <cellStyle name="60% - Èmfasi2 2" xfId="40"/>
    <cellStyle name="60% - Èmfasi3" xfId="41"/>
    <cellStyle name="60% - Èmfasi3 2" xfId="42"/>
    <cellStyle name="60% - Èmfasi4" xfId="43"/>
    <cellStyle name="60% - Èmfasi4 2" xfId="44"/>
    <cellStyle name="60% - Èmfasi5" xfId="45"/>
    <cellStyle name="60% - Èmfasi5 2" xfId="46"/>
    <cellStyle name="60% - Èmfasi6" xfId="47"/>
    <cellStyle name="60% - Èmfasi6 2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é" xfId="55"/>
    <cellStyle name="Bé 2" xfId="56"/>
    <cellStyle name="Buena 2" xfId="57"/>
    <cellStyle name="Càlcul" xfId="58"/>
    <cellStyle name="Càlcul 2" xfId="59"/>
    <cellStyle name="Cálculo 2" xfId="60"/>
    <cellStyle name="Cel·la de comprovació" xfId="61"/>
    <cellStyle name="Cel·la de comprovació 2" xfId="62"/>
    <cellStyle name="Cel·la enllaçada" xfId="63"/>
    <cellStyle name="Cel·la enllaçada 2" xfId="64"/>
    <cellStyle name="Celda de comprobación 2" xfId="65"/>
    <cellStyle name="Celda vinculada 2" xfId="66"/>
    <cellStyle name="Èmfasi1" xfId="67"/>
    <cellStyle name="Èmfasi1 2" xfId="68"/>
    <cellStyle name="Èmfasi2" xfId="69"/>
    <cellStyle name="Èmfasi2 2" xfId="70"/>
    <cellStyle name="Èmfasi3" xfId="71"/>
    <cellStyle name="Èmfasi3 2" xfId="72"/>
    <cellStyle name="Èmfasi4" xfId="73"/>
    <cellStyle name="Èmfasi4 2" xfId="74"/>
    <cellStyle name="Èmfasi5" xfId="75"/>
    <cellStyle name="Èmfasi5 2" xfId="76"/>
    <cellStyle name="Èmfasi6" xfId="77"/>
    <cellStyle name="Èmfasi6 2" xfId="78"/>
    <cellStyle name="Encabezado 4 2" xfId="79"/>
    <cellStyle name="Énfasis1 2" xfId="80"/>
    <cellStyle name="Énfasis2 2" xfId="81"/>
    <cellStyle name="Énfasis3 2" xfId="82"/>
    <cellStyle name="Énfasis4 2" xfId="83"/>
    <cellStyle name="Énfasis5 2" xfId="84"/>
    <cellStyle name="Énfasis6 2" xfId="85"/>
    <cellStyle name="Entrada 2" xfId="86"/>
    <cellStyle name="Euro" xfId="87"/>
    <cellStyle name="Euro 2" xfId="88"/>
    <cellStyle name="Hipervínculo" xfId="89" builtinId="8"/>
    <cellStyle name="Incorrecte" xfId="90"/>
    <cellStyle name="Incorrecte 2" xfId="91"/>
    <cellStyle name="Incorrecto 2" xfId="92"/>
    <cellStyle name="Millares 2" xfId="93"/>
    <cellStyle name="Millares 2 2" xfId="94"/>
    <cellStyle name="Millares 3" xfId="95"/>
    <cellStyle name="Neutral 2" xfId="96"/>
    <cellStyle name="Normal" xfId="0" builtinId="0"/>
    <cellStyle name="Normal 10" xfId="160"/>
    <cellStyle name="Normal 11" xfId="272"/>
    <cellStyle name="Normal 2" xfId="97"/>
    <cellStyle name="Normal 2 10" xfId="273"/>
    <cellStyle name="Normal 2 2" xfId="98"/>
    <cellStyle name="Normal 2 2 2" xfId="99"/>
    <cellStyle name="Normal 2 2 2 2" xfId="177"/>
    <cellStyle name="Normal 2 2 2 2 2" xfId="200"/>
    <cellStyle name="Normal 2 2 2 2 2 2" xfId="212"/>
    <cellStyle name="Normal 2 2 2 2 3" xfId="213"/>
    <cellStyle name="Normal 2 2 2 2 4" xfId="211"/>
    <cellStyle name="Normal 2 2 2 3" xfId="185"/>
    <cellStyle name="Normal 2 2 2 3 2" xfId="207"/>
    <cellStyle name="Normal 2 2 2 3 2 2" xfId="215"/>
    <cellStyle name="Normal 2 2 2 3 3" xfId="216"/>
    <cellStyle name="Normal 2 2 2 3 4" xfId="214"/>
    <cellStyle name="Normal 2 2 2 4" xfId="193"/>
    <cellStyle name="Normal 2 2 2 4 2" xfId="217"/>
    <cellStyle name="Normal 2 2 2 5" xfId="218"/>
    <cellStyle name="Normal 2 2 2 6" xfId="210"/>
    <cellStyle name="Normal 2 2 2 7" xfId="168"/>
    <cellStyle name="Normal 2 2 3" xfId="100"/>
    <cellStyle name="Normal 2 2 3 2" xfId="202"/>
    <cellStyle name="Normal 2 2 3 2 2" xfId="220"/>
    <cellStyle name="Normal 2 2 3 3" xfId="221"/>
    <cellStyle name="Normal 2 2 3 4" xfId="219"/>
    <cellStyle name="Normal 2 2 3 5" xfId="179"/>
    <cellStyle name="Normal 2 2 4" xfId="159"/>
    <cellStyle name="Normal 2 2 4 2" xfId="199"/>
    <cellStyle name="Normal 2 2 4 2 2" xfId="223"/>
    <cellStyle name="Normal 2 2 4 3" xfId="224"/>
    <cellStyle name="Normal 2 2 4 4" xfId="222"/>
    <cellStyle name="Normal 2 2 4 5" xfId="174"/>
    <cellStyle name="Normal 2 2 5" xfId="190"/>
    <cellStyle name="Normal 2 2 5 2" xfId="225"/>
    <cellStyle name="Normal 2 2 6" xfId="226"/>
    <cellStyle name="Normal 2 2 7" xfId="209"/>
    <cellStyle name="Normal 2 2 8" xfId="165"/>
    <cellStyle name="Normal 2 3" xfId="101"/>
    <cellStyle name="Normal 2 3 2" xfId="102"/>
    <cellStyle name="Normal 2 3 2 2" xfId="195"/>
    <cellStyle name="Normal 2 3 2 2 2" xfId="229"/>
    <cellStyle name="Normal 2 3 2 3" xfId="103"/>
    <cellStyle name="Normal 2 3 2 3 2" xfId="230"/>
    <cellStyle name="Normal 2 3 2 4" xfId="228"/>
    <cellStyle name="Normal 2 3 2 5" xfId="170"/>
    <cellStyle name="Normal 2 3 3" xfId="104"/>
    <cellStyle name="Normal 2 3 3 2" xfId="205"/>
    <cellStyle name="Normal 2 3 3 2 2" xfId="232"/>
    <cellStyle name="Normal 2 3 3 3" xfId="233"/>
    <cellStyle name="Normal 2 3 3 4" xfId="231"/>
    <cellStyle name="Normal 2 3 3 5" xfId="183"/>
    <cellStyle name="Normal 2 3 4" xfId="191"/>
    <cellStyle name="Normal 2 3 4 2" xfId="234"/>
    <cellStyle name="Normal 2 3 5" xfId="235"/>
    <cellStyle name="Normal 2 3 6" xfId="227"/>
    <cellStyle name="Normal 2 3 7" xfId="166"/>
    <cellStyle name="Normal 2 4" xfId="105"/>
    <cellStyle name="Normal 2 4 2" xfId="201"/>
    <cellStyle name="Normal 2 4 2 2" xfId="237"/>
    <cellStyle name="Normal 2 4 3" xfId="238"/>
    <cellStyle name="Normal 2 4 4" xfId="236"/>
    <cellStyle name="Normal 2 4 5" xfId="178"/>
    <cellStyle name="Normal 2 5" xfId="106"/>
    <cellStyle name="Normal 2 5 2" xfId="196"/>
    <cellStyle name="Normal 2 5 2 2" xfId="240"/>
    <cellStyle name="Normal 2 5 3" xfId="241"/>
    <cellStyle name="Normal 2 5 4" xfId="239"/>
    <cellStyle name="Normal 2 5 5" xfId="171"/>
    <cellStyle name="Normal 2 6" xfId="187"/>
    <cellStyle name="Normal 2 6 2" xfId="242"/>
    <cellStyle name="Normal 2 7" xfId="243"/>
    <cellStyle name="Normal 2 8" xfId="208"/>
    <cellStyle name="Normal 2 9" xfId="162"/>
    <cellStyle name="Normal 2_Bovino_Cataluña_2011-11-15- enviat MARM Definitiu" xfId="107"/>
    <cellStyle name="Normal 3" xfId="108"/>
    <cellStyle name="Normal 3 2" xfId="109"/>
    <cellStyle name="Normal 3 2 2" xfId="110"/>
    <cellStyle name="Normal 3 2 2 2" xfId="169"/>
    <cellStyle name="Normal 3 2 2 2 2" xfId="194"/>
    <cellStyle name="Normal 3 2 2 2 2 2" xfId="248"/>
    <cellStyle name="Normal 3 2 2 2 3" xfId="249"/>
    <cellStyle name="Normal 3 2 2 2 4" xfId="247"/>
    <cellStyle name="Normal 3 2 2 3" xfId="184"/>
    <cellStyle name="Normal 3 2 2 3 2" xfId="206"/>
    <cellStyle name="Normal 3 2 2 3 2 2" xfId="251"/>
    <cellStyle name="Normal 3 2 2 3 3" xfId="252"/>
    <cellStyle name="Normal 3 2 2 3 4" xfId="250"/>
    <cellStyle name="Normal 3 2 2 4" xfId="192"/>
    <cellStyle name="Normal 3 2 2 4 2" xfId="253"/>
    <cellStyle name="Normal 3 2 2 5" xfId="254"/>
    <cellStyle name="Normal 3 2 2 6" xfId="246"/>
    <cellStyle name="Normal 3 2 2 7" xfId="167"/>
    <cellStyle name="Normal 3 2 3" xfId="153"/>
    <cellStyle name="Normal 3 2 3 2" xfId="204"/>
    <cellStyle name="Normal 3 2 3 2 2" xfId="256"/>
    <cellStyle name="Normal 3 2 3 3" xfId="257"/>
    <cellStyle name="Normal 3 2 3 4" xfId="255"/>
    <cellStyle name="Normal 3 2 3 5" xfId="181"/>
    <cellStyle name="Normal 3 2 4" xfId="173"/>
    <cellStyle name="Normal 3 2 4 2" xfId="198"/>
    <cellStyle name="Normal 3 2 4 2 2" xfId="259"/>
    <cellStyle name="Normal 3 2 4 3" xfId="260"/>
    <cellStyle name="Normal 3 2 4 4" xfId="258"/>
    <cellStyle name="Normal 3 2 5" xfId="189"/>
    <cellStyle name="Normal 3 2 5 2" xfId="261"/>
    <cellStyle name="Normal 3 2 6" xfId="262"/>
    <cellStyle name="Normal 3 2 7" xfId="245"/>
    <cellStyle name="Normal 3 2 8" xfId="164"/>
    <cellStyle name="Normal 3 3" xfId="180"/>
    <cellStyle name="Normal 3 3 2" xfId="203"/>
    <cellStyle name="Normal 3 3 2 2" xfId="264"/>
    <cellStyle name="Normal 3 3 3" xfId="265"/>
    <cellStyle name="Normal 3 3 4" xfId="263"/>
    <cellStyle name="Normal 3 4" xfId="172"/>
    <cellStyle name="Normal 3 4 2" xfId="197"/>
    <cellStyle name="Normal 3 4 2 2" xfId="267"/>
    <cellStyle name="Normal 3 4 3" xfId="268"/>
    <cellStyle name="Normal 3 4 4" xfId="266"/>
    <cellStyle name="Normal 3 5" xfId="188"/>
    <cellStyle name="Normal 3 5 2" xfId="269"/>
    <cellStyle name="Normal 3 6" xfId="270"/>
    <cellStyle name="Normal 3 7" xfId="244"/>
    <cellStyle name="Normal 3 8" xfId="163"/>
    <cellStyle name="Normal 4" xfId="111"/>
    <cellStyle name="Normal 4 2" xfId="112"/>
    <cellStyle name="Normal 4 2 2" xfId="113"/>
    <cellStyle name="Normal 4 2 2 2" xfId="176"/>
    <cellStyle name="Normal 4 3" xfId="114"/>
    <cellStyle name="Normal 4 3 2" xfId="186"/>
    <cellStyle name="Normal 4 3 3" xfId="182"/>
    <cellStyle name="Normal 5" xfId="115"/>
    <cellStyle name="Normal 5 2" xfId="154"/>
    <cellStyle name="Normal 5 3" xfId="161"/>
    <cellStyle name="Normal 6" xfId="116"/>
    <cellStyle name="Normal 6 2" xfId="156"/>
    <cellStyle name="Normal 6 3" xfId="155"/>
    <cellStyle name="Normal 7" xfId="117"/>
    <cellStyle name="Normal 7 2" xfId="158"/>
    <cellStyle name="Normal 7 3" xfId="157"/>
    <cellStyle name="Normal 7 4" xfId="271"/>
    <cellStyle name="Normal 8" xfId="152"/>
    <cellStyle name="Normal 9" xfId="151"/>
    <cellStyle name="Nota" xfId="118"/>
    <cellStyle name="Notas 2" xfId="119"/>
    <cellStyle name="pepe" xfId="120"/>
    <cellStyle name="Percentatge 2" xfId="121"/>
    <cellStyle name="Percentual_CATALUNYA_bovi1110" xfId="122"/>
    <cellStyle name="Porcentaje 2" xfId="123"/>
    <cellStyle name="Porcentual 2" xfId="124"/>
    <cellStyle name="Porcentual 2 2" xfId="125"/>
    <cellStyle name="Porcentual 3" xfId="126"/>
    <cellStyle name="Porcentual 3 2" xfId="175"/>
    <cellStyle name="Publication1" xfId="127"/>
    <cellStyle name="Resultat" xfId="128"/>
    <cellStyle name="Resultat 2" xfId="129"/>
    <cellStyle name="Salida 2" xfId="130"/>
    <cellStyle name="Text d'advertiment" xfId="131"/>
    <cellStyle name="Text d'advertiment 2" xfId="132"/>
    <cellStyle name="Text explicatiu" xfId="133"/>
    <cellStyle name="Text explicatiu 2" xfId="134"/>
    <cellStyle name="Texto de advertencia 2" xfId="135"/>
    <cellStyle name="Texto explicativo 2" xfId="136"/>
    <cellStyle name="Títol" xfId="137"/>
    <cellStyle name="Títol 1" xfId="138"/>
    <cellStyle name="Títol 1 2" xfId="139"/>
    <cellStyle name="Títol 2" xfId="140"/>
    <cellStyle name="Títol 2 2" xfId="141"/>
    <cellStyle name="Títol 3" xfId="142"/>
    <cellStyle name="Títol 3 2" xfId="143"/>
    <cellStyle name="Títol 4" xfId="144"/>
    <cellStyle name="Títol 4 2" xfId="145"/>
    <cellStyle name="Títol 5" xfId="146"/>
    <cellStyle name="Título 2 2" xfId="147"/>
    <cellStyle name="Título 3 2" xfId="148"/>
    <cellStyle name="Título 4" xfId="149"/>
    <cellStyle name="Total 2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AJO\SEGUR\1996\PREPER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Documents%20and%20Settings/rcad/Escritorio/Anuario%202004/AEA2003-C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Ganaderas09/Eurostat/Livestock%20Regional%20Statistic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>
        <row r="18">
          <cell r="H18">
            <v>2006</v>
          </cell>
        </row>
      </sheetData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8"/>
  <sheetViews>
    <sheetView tabSelected="1" zoomScaleNormal="100" workbookViewId="0"/>
  </sheetViews>
  <sheetFormatPr baseColWidth="10" defaultRowHeight="15.75" x14ac:dyDescent="0.25"/>
  <cols>
    <col min="1" max="1" width="11.42578125" style="13"/>
    <col min="2" max="2" width="116.28515625" style="13" bestFit="1" customWidth="1"/>
    <col min="3" max="16384" width="11.42578125" style="13"/>
  </cols>
  <sheetData>
    <row r="1" spans="1:2" ht="18.75" x14ac:dyDescent="0.3">
      <c r="A1" s="12">
        <v>2020</v>
      </c>
      <c r="B1" s="15" t="s">
        <v>109</v>
      </c>
    </row>
    <row r="2" spans="1:2" ht="18.75" x14ac:dyDescent="0.3">
      <c r="B2" s="15"/>
    </row>
    <row r="3" spans="1:2" x14ac:dyDescent="0.25">
      <c r="A3" s="13">
        <v>1</v>
      </c>
      <c r="B3" s="16" t="s">
        <v>110</v>
      </c>
    </row>
    <row r="4" spans="1:2" x14ac:dyDescent="0.25">
      <c r="A4" s="13">
        <v>2</v>
      </c>
      <c r="B4" s="16" t="s">
        <v>111</v>
      </c>
    </row>
    <row r="5" spans="1:2" x14ac:dyDescent="0.25">
      <c r="A5" s="13">
        <v>3</v>
      </c>
      <c r="B5" s="16" t="s">
        <v>112</v>
      </c>
    </row>
    <row r="6" spans="1:2" x14ac:dyDescent="0.25">
      <c r="A6" s="13">
        <v>4</v>
      </c>
      <c r="B6" s="16" t="s">
        <v>113</v>
      </c>
    </row>
    <row r="7" spans="1:2" x14ac:dyDescent="0.25">
      <c r="A7" s="13">
        <v>5</v>
      </c>
      <c r="B7" s="16" t="s">
        <v>114</v>
      </c>
    </row>
    <row r="8" spans="1:2" x14ac:dyDescent="0.25">
      <c r="A8" s="13">
        <v>6</v>
      </c>
      <c r="B8" s="16" t="s">
        <v>115</v>
      </c>
    </row>
  </sheetData>
  <hyperlinks>
    <hyperlink ref="B3" location="Bovino!A1" display="ESTRUCTURA PRODUCTIVA DE LAS EXPLOTACIONES DE BOVINO"/>
    <hyperlink ref="B4" location="'Ovino-Caprino'!A1" display="ESTRUCTURA PRODUCTIVA DE LAS EXPLOTACIONES DE OVINO Y CAPRINO"/>
    <hyperlink ref="B5" location="Porcino!A1" display="ESTRUCTURA PRODUCTIVA DE LAS EXPLOTACIONES DE PORCINO "/>
    <hyperlink ref="B6" location="Conejos!A1" display="ESTRUCTURA PRODUCTIVA DE LAS EXPLOTACIONES INDUSTRIALES CUNÍCOLAS"/>
    <hyperlink ref="B7" location="'Especies avícolas'!A1" display="ESTRUCTURA PRODUCTIVA DE AVES - DISTRIBUCION PROVINCIAL POR ESPECIES"/>
    <hyperlink ref="B8" location="'Gallinas-Broilers'!A1" display="ESTRUCTURA PRODUCTIVA DE GALLINAS DE PUESTA Y REPRODUCTORAS -BROILERS Y REPOSICIÓN 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V84"/>
  <sheetViews>
    <sheetView zoomScaleNormal="100" workbookViewId="0"/>
  </sheetViews>
  <sheetFormatPr baseColWidth="10" defaultRowHeight="15.75" x14ac:dyDescent="0.25"/>
  <cols>
    <col min="1" max="4" width="11.42578125" style="6"/>
    <col min="5" max="5" width="8.7109375" style="6" customWidth="1"/>
    <col min="6" max="8" width="11.42578125" style="6"/>
    <col min="9" max="9" width="8.85546875" style="6" customWidth="1"/>
    <col min="10" max="13" width="11.42578125" style="6"/>
    <col min="14" max="14" width="8.140625" style="6" customWidth="1"/>
    <col min="15" max="15" width="7.5703125" style="6" customWidth="1"/>
    <col min="16" max="16384" width="11.42578125" style="6"/>
  </cols>
  <sheetData>
    <row r="1" spans="1:22" ht="16.5" thickBot="1" x14ac:dyDescent="0.3"/>
    <row r="2" spans="1:22" x14ac:dyDescent="0.25">
      <c r="A2" s="165" t="s">
        <v>116</v>
      </c>
      <c r="B2" s="166"/>
      <c r="C2" s="169" t="s">
        <v>82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1"/>
    </row>
    <row r="3" spans="1:22" ht="16.5" thickBot="1" x14ac:dyDescent="0.3">
      <c r="A3" s="167"/>
      <c r="B3" s="168"/>
      <c r="C3" s="172" t="s">
        <v>56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4"/>
    </row>
    <row r="4" spans="1:22" ht="16.5" thickBot="1" x14ac:dyDescent="0.3">
      <c r="A4" s="29"/>
      <c r="B4" s="29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x14ac:dyDescent="0.25">
      <c r="A5" s="175" t="s">
        <v>5</v>
      </c>
      <c r="B5" s="178" t="s">
        <v>86</v>
      </c>
      <c r="C5" s="181" t="s">
        <v>83</v>
      </c>
      <c r="D5" s="182"/>
      <c r="E5" s="182"/>
      <c r="F5" s="182"/>
      <c r="G5" s="183"/>
      <c r="H5" s="184" t="s">
        <v>84</v>
      </c>
      <c r="I5" s="182"/>
      <c r="J5" s="182"/>
      <c r="K5" s="182"/>
      <c r="L5" s="185"/>
      <c r="M5" s="181" t="s">
        <v>52</v>
      </c>
      <c r="N5" s="182"/>
      <c r="O5" s="182"/>
      <c r="P5" s="182"/>
      <c r="Q5" s="183"/>
      <c r="R5" s="184" t="s">
        <v>48</v>
      </c>
      <c r="S5" s="182"/>
      <c r="T5" s="182"/>
      <c r="U5" s="182"/>
      <c r="V5" s="183"/>
    </row>
    <row r="6" spans="1:22" x14ac:dyDescent="0.25">
      <c r="A6" s="176"/>
      <c r="B6" s="179"/>
      <c r="C6" s="186" t="s">
        <v>87</v>
      </c>
      <c r="D6" s="163" t="s">
        <v>41</v>
      </c>
      <c r="E6" s="163"/>
      <c r="F6" s="163"/>
      <c r="G6" s="164"/>
      <c r="H6" s="188" t="s">
        <v>87</v>
      </c>
      <c r="I6" s="163" t="s">
        <v>41</v>
      </c>
      <c r="J6" s="163"/>
      <c r="K6" s="163"/>
      <c r="L6" s="190"/>
      <c r="M6" s="186" t="s">
        <v>87</v>
      </c>
      <c r="N6" s="163" t="s">
        <v>41</v>
      </c>
      <c r="O6" s="163"/>
      <c r="P6" s="163"/>
      <c r="Q6" s="164"/>
      <c r="R6" s="188" t="s">
        <v>87</v>
      </c>
      <c r="S6" s="163" t="s">
        <v>41</v>
      </c>
      <c r="T6" s="163"/>
      <c r="U6" s="163"/>
      <c r="V6" s="164"/>
    </row>
    <row r="7" spans="1:22" ht="16.5" thickBot="1" x14ac:dyDescent="0.3">
      <c r="A7" s="177"/>
      <c r="B7" s="180"/>
      <c r="C7" s="187"/>
      <c r="D7" s="30" t="s">
        <v>83</v>
      </c>
      <c r="E7" s="30" t="s">
        <v>85</v>
      </c>
      <c r="F7" s="30" t="s">
        <v>52</v>
      </c>
      <c r="G7" s="31" t="s">
        <v>4</v>
      </c>
      <c r="H7" s="189"/>
      <c r="I7" s="30" t="s">
        <v>83</v>
      </c>
      <c r="J7" s="30" t="s">
        <v>85</v>
      </c>
      <c r="K7" s="30" t="s">
        <v>52</v>
      </c>
      <c r="L7" s="32" t="s">
        <v>4</v>
      </c>
      <c r="M7" s="187"/>
      <c r="N7" s="30" t="s">
        <v>83</v>
      </c>
      <c r="O7" s="30" t="s">
        <v>85</v>
      </c>
      <c r="P7" s="30" t="s">
        <v>52</v>
      </c>
      <c r="Q7" s="31" t="s">
        <v>4</v>
      </c>
      <c r="R7" s="189"/>
      <c r="S7" s="30" t="s">
        <v>83</v>
      </c>
      <c r="T7" s="30" t="s">
        <v>85</v>
      </c>
      <c r="U7" s="30" t="s">
        <v>52</v>
      </c>
      <c r="V7" s="31" t="s">
        <v>4</v>
      </c>
    </row>
    <row r="8" spans="1:22" x14ac:dyDescent="0.25">
      <c r="A8" s="156" t="s">
        <v>0</v>
      </c>
      <c r="B8" s="33" t="s">
        <v>88</v>
      </c>
      <c r="C8" s="34">
        <v>5</v>
      </c>
      <c r="D8" s="35">
        <v>2</v>
      </c>
      <c r="E8" s="35">
        <v>0</v>
      </c>
      <c r="F8" s="35">
        <v>6</v>
      </c>
      <c r="G8" s="36">
        <v>8</v>
      </c>
      <c r="H8" s="34">
        <v>13</v>
      </c>
      <c r="I8" s="35">
        <v>0</v>
      </c>
      <c r="J8" s="35">
        <v>19</v>
      </c>
      <c r="K8" s="35">
        <v>13</v>
      </c>
      <c r="L8" s="36">
        <v>32</v>
      </c>
      <c r="M8" s="34">
        <v>33</v>
      </c>
      <c r="N8" s="35">
        <v>0</v>
      </c>
      <c r="O8" s="35">
        <v>0</v>
      </c>
      <c r="P8" s="35">
        <v>31</v>
      </c>
      <c r="Q8" s="36">
        <v>31</v>
      </c>
      <c r="R8" s="34">
        <v>51</v>
      </c>
      <c r="S8" s="34">
        <v>2</v>
      </c>
      <c r="T8" s="34">
        <v>19</v>
      </c>
      <c r="U8" s="34">
        <v>50</v>
      </c>
      <c r="V8" s="36">
        <v>71</v>
      </c>
    </row>
    <row r="9" spans="1:22" x14ac:dyDescent="0.25">
      <c r="A9" s="157"/>
      <c r="B9" s="37" t="s">
        <v>89</v>
      </c>
      <c r="C9" s="38">
        <v>1</v>
      </c>
      <c r="D9" s="39">
        <v>5</v>
      </c>
      <c r="E9" s="39">
        <v>0</v>
      </c>
      <c r="F9" s="39">
        <v>0</v>
      </c>
      <c r="G9" s="36">
        <v>5</v>
      </c>
      <c r="H9" s="38">
        <v>45</v>
      </c>
      <c r="I9" s="39">
        <v>0</v>
      </c>
      <c r="J9" s="39">
        <v>252</v>
      </c>
      <c r="K9" s="39">
        <v>311</v>
      </c>
      <c r="L9" s="36">
        <v>563</v>
      </c>
      <c r="M9" s="38">
        <v>3</v>
      </c>
      <c r="N9" s="39">
        <v>0</v>
      </c>
      <c r="O9" s="39">
        <v>0</v>
      </c>
      <c r="P9" s="39">
        <v>14</v>
      </c>
      <c r="Q9" s="36">
        <v>14</v>
      </c>
      <c r="R9" s="34">
        <v>49</v>
      </c>
      <c r="S9" s="34">
        <v>5</v>
      </c>
      <c r="T9" s="34">
        <v>252</v>
      </c>
      <c r="U9" s="34">
        <v>325</v>
      </c>
      <c r="V9" s="36">
        <v>582</v>
      </c>
    </row>
    <row r="10" spans="1:22" x14ac:dyDescent="0.25">
      <c r="A10" s="157"/>
      <c r="B10" s="37" t="s">
        <v>60</v>
      </c>
      <c r="C10" s="38">
        <v>1</v>
      </c>
      <c r="D10" s="39">
        <v>18</v>
      </c>
      <c r="E10" s="39">
        <v>0</v>
      </c>
      <c r="F10" s="39">
        <v>14</v>
      </c>
      <c r="G10" s="36">
        <v>32</v>
      </c>
      <c r="H10" s="38">
        <v>57</v>
      </c>
      <c r="I10" s="39">
        <v>0</v>
      </c>
      <c r="J10" s="39">
        <v>824</v>
      </c>
      <c r="K10" s="39">
        <v>572</v>
      </c>
      <c r="L10" s="36">
        <v>1396</v>
      </c>
      <c r="M10" s="38">
        <v>11</v>
      </c>
      <c r="N10" s="39">
        <v>0</v>
      </c>
      <c r="O10" s="39">
        <v>0</v>
      </c>
      <c r="P10" s="39">
        <v>151</v>
      </c>
      <c r="Q10" s="36">
        <v>151</v>
      </c>
      <c r="R10" s="34">
        <v>69</v>
      </c>
      <c r="S10" s="34">
        <v>18</v>
      </c>
      <c r="T10" s="34">
        <v>824</v>
      </c>
      <c r="U10" s="34">
        <v>737</v>
      </c>
      <c r="V10" s="36">
        <v>1579</v>
      </c>
    </row>
    <row r="11" spans="1:22" x14ac:dyDescent="0.25">
      <c r="A11" s="157"/>
      <c r="B11" s="37" t="s">
        <v>90</v>
      </c>
      <c r="C11" s="38">
        <v>0</v>
      </c>
      <c r="D11" s="39">
        <v>0</v>
      </c>
      <c r="E11" s="39">
        <v>0</v>
      </c>
      <c r="F11" s="39">
        <v>0</v>
      </c>
      <c r="G11" s="36">
        <v>0</v>
      </c>
      <c r="H11" s="38">
        <v>58</v>
      </c>
      <c r="I11" s="39">
        <v>0</v>
      </c>
      <c r="J11" s="39">
        <v>1445</v>
      </c>
      <c r="K11" s="39">
        <v>941</v>
      </c>
      <c r="L11" s="36">
        <v>2386</v>
      </c>
      <c r="M11" s="38">
        <v>19</v>
      </c>
      <c r="N11" s="39">
        <v>0</v>
      </c>
      <c r="O11" s="39">
        <v>0</v>
      </c>
      <c r="P11" s="39">
        <v>467</v>
      </c>
      <c r="Q11" s="36">
        <v>467</v>
      </c>
      <c r="R11" s="34">
        <v>77</v>
      </c>
      <c r="S11" s="34">
        <v>0</v>
      </c>
      <c r="T11" s="34">
        <v>1445</v>
      </c>
      <c r="U11" s="34">
        <v>1408</v>
      </c>
      <c r="V11" s="36">
        <v>2853</v>
      </c>
    </row>
    <row r="12" spans="1:22" x14ac:dyDescent="0.25">
      <c r="A12" s="157"/>
      <c r="B12" s="37" t="s">
        <v>91</v>
      </c>
      <c r="C12" s="38">
        <v>8</v>
      </c>
      <c r="D12" s="39">
        <v>570</v>
      </c>
      <c r="E12" s="39">
        <v>0</v>
      </c>
      <c r="F12" s="39">
        <v>363</v>
      </c>
      <c r="G12" s="36">
        <v>933</v>
      </c>
      <c r="H12" s="38">
        <v>127</v>
      </c>
      <c r="I12" s="39">
        <v>0</v>
      </c>
      <c r="J12" s="39">
        <v>4783</v>
      </c>
      <c r="K12" s="39">
        <v>3009</v>
      </c>
      <c r="L12" s="36">
        <v>7792</v>
      </c>
      <c r="M12" s="38">
        <v>62</v>
      </c>
      <c r="N12" s="39">
        <v>0</v>
      </c>
      <c r="O12" s="39">
        <v>0</v>
      </c>
      <c r="P12" s="39">
        <v>2520</v>
      </c>
      <c r="Q12" s="36">
        <v>2520</v>
      </c>
      <c r="R12" s="34">
        <v>197</v>
      </c>
      <c r="S12" s="34">
        <v>570</v>
      </c>
      <c r="T12" s="34">
        <v>4783</v>
      </c>
      <c r="U12" s="34">
        <v>5892</v>
      </c>
      <c r="V12" s="36">
        <v>11245</v>
      </c>
    </row>
    <row r="13" spans="1:22" x14ac:dyDescent="0.25">
      <c r="A13" s="157"/>
      <c r="B13" s="37" t="s">
        <v>79</v>
      </c>
      <c r="C13" s="38">
        <v>1</v>
      </c>
      <c r="D13" s="39">
        <v>50</v>
      </c>
      <c r="E13" s="39">
        <v>0</v>
      </c>
      <c r="F13" s="39">
        <v>27</v>
      </c>
      <c r="G13" s="36">
        <v>77</v>
      </c>
      <c r="H13" s="38">
        <v>225</v>
      </c>
      <c r="I13" s="39">
        <v>0</v>
      </c>
      <c r="J13" s="39">
        <v>15781</v>
      </c>
      <c r="K13" s="39">
        <v>9200</v>
      </c>
      <c r="L13" s="36">
        <v>24981</v>
      </c>
      <c r="M13" s="38">
        <v>459</v>
      </c>
      <c r="N13" s="39">
        <v>0</v>
      </c>
      <c r="O13" s="39">
        <v>0</v>
      </c>
      <c r="P13" s="39">
        <v>36806</v>
      </c>
      <c r="Q13" s="36">
        <v>36806</v>
      </c>
      <c r="R13" s="34">
        <v>685</v>
      </c>
      <c r="S13" s="34">
        <v>50</v>
      </c>
      <c r="T13" s="34">
        <v>15781</v>
      </c>
      <c r="U13" s="34">
        <v>46033</v>
      </c>
      <c r="V13" s="36">
        <v>61864</v>
      </c>
    </row>
    <row r="14" spans="1:22" x14ac:dyDescent="0.25">
      <c r="A14" s="157"/>
      <c r="B14" s="37" t="s">
        <v>73</v>
      </c>
      <c r="C14" s="38">
        <v>9</v>
      </c>
      <c r="D14" s="39">
        <v>1295</v>
      </c>
      <c r="E14" s="39">
        <v>0</v>
      </c>
      <c r="F14" s="39">
        <v>966</v>
      </c>
      <c r="G14" s="36">
        <v>2261</v>
      </c>
      <c r="H14" s="38">
        <v>46</v>
      </c>
      <c r="I14" s="39">
        <v>0</v>
      </c>
      <c r="J14" s="39">
        <v>5553</v>
      </c>
      <c r="K14" s="39">
        <v>3544</v>
      </c>
      <c r="L14" s="36">
        <v>9097</v>
      </c>
      <c r="M14" s="38">
        <v>542</v>
      </c>
      <c r="N14" s="39">
        <v>0</v>
      </c>
      <c r="O14" s="39">
        <v>0</v>
      </c>
      <c r="P14" s="39">
        <v>72743</v>
      </c>
      <c r="Q14" s="36">
        <v>72743</v>
      </c>
      <c r="R14" s="34">
        <v>597</v>
      </c>
      <c r="S14" s="34">
        <v>1295</v>
      </c>
      <c r="T14" s="34">
        <v>5553</v>
      </c>
      <c r="U14" s="34">
        <v>77253</v>
      </c>
      <c r="V14" s="36">
        <v>84101</v>
      </c>
    </row>
    <row r="15" spans="1:22" x14ac:dyDescent="0.25">
      <c r="A15" s="157"/>
      <c r="B15" s="37" t="s">
        <v>92</v>
      </c>
      <c r="C15" s="38">
        <v>5</v>
      </c>
      <c r="D15" s="39">
        <v>1069</v>
      </c>
      <c r="E15" s="39">
        <v>198</v>
      </c>
      <c r="F15" s="39">
        <v>641</v>
      </c>
      <c r="G15" s="36">
        <v>1908</v>
      </c>
      <c r="H15" s="38">
        <v>4</v>
      </c>
      <c r="I15" s="39">
        <v>0</v>
      </c>
      <c r="J15" s="39">
        <v>933</v>
      </c>
      <c r="K15" s="39">
        <v>821</v>
      </c>
      <c r="L15" s="36">
        <v>1754</v>
      </c>
      <c r="M15" s="38">
        <v>216</v>
      </c>
      <c r="N15" s="39">
        <v>0</v>
      </c>
      <c r="O15" s="39">
        <v>0</v>
      </c>
      <c r="P15" s="39">
        <v>52624</v>
      </c>
      <c r="Q15" s="36">
        <v>52624</v>
      </c>
      <c r="R15" s="34">
        <v>225</v>
      </c>
      <c r="S15" s="34">
        <v>1069</v>
      </c>
      <c r="T15" s="34">
        <v>1131</v>
      </c>
      <c r="U15" s="34">
        <v>54086</v>
      </c>
      <c r="V15" s="36">
        <v>56286</v>
      </c>
    </row>
    <row r="16" spans="1:22" x14ac:dyDescent="0.25">
      <c r="A16" s="157"/>
      <c r="B16" s="37" t="s">
        <v>93</v>
      </c>
      <c r="C16" s="38">
        <v>4</v>
      </c>
      <c r="D16" s="39">
        <v>1603</v>
      </c>
      <c r="E16" s="39">
        <v>0</v>
      </c>
      <c r="F16" s="39">
        <v>1233</v>
      </c>
      <c r="G16" s="36">
        <v>2836</v>
      </c>
      <c r="H16" s="38">
        <v>0</v>
      </c>
      <c r="I16" s="39">
        <v>0</v>
      </c>
      <c r="J16" s="39">
        <v>0</v>
      </c>
      <c r="K16" s="39">
        <v>0</v>
      </c>
      <c r="L16" s="36">
        <v>0</v>
      </c>
      <c r="M16" s="38">
        <v>141</v>
      </c>
      <c r="N16" s="39">
        <v>0</v>
      </c>
      <c r="O16" s="39">
        <v>0</v>
      </c>
      <c r="P16" s="39">
        <v>55212</v>
      </c>
      <c r="Q16" s="36">
        <v>55212</v>
      </c>
      <c r="R16" s="34">
        <v>145</v>
      </c>
      <c r="S16" s="34">
        <v>1603</v>
      </c>
      <c r="T16" s="34">
        <v>0</v>
      </c>
      <c r="U16" s="34">
        <v>56445</v>
      </c>
      <c r="V16" s="36">
        <v>58048</v>
      </c>
    </row>
    <row r="17" spans="1:22" ht="16.5" thickBot="1" x14ac:dyDescent="0.3">
      <c r="A17" s="158"/>
      <c r="B17" s="40" t="s">
        <v>94</v>
      </c>
      <c r="C17" s="41">
        <v>5</v>
      </c>
      <c r="D17" s="42">
        <v>7371</v>
      </c>
      <c r="E17" s="42">
        <v>0</v>
      </c>
      <c r="F17" s="42">
        <v>4707</v>
      </c>
      <c r="G17" s="36">
        <v>12078</v>
      </c>
      <c r="H17" s="41">
        <v>0</v>
      </c>
      <c r="I17" s="42">
        <v>0</v>
      </c>
      <c r="J17" s="42">
        <v>0</v>
      </c>
      <c r="K17" s="42">
        <v>0</v>
      </c>
      <c r="L17" s="36">
        <v>0</v>
      </c>
      <c r="M17" s="41">
        <v>109</v>
      </c>
      <c r="N17" s="42">
        <v>0</v>
      </c>
      <c r="O17" s="42">
        <v>0</v>
      </c>
      <c r="P17" s="42">
        <v>78421</v>
      </c>
      <c r="Q17" s="36">
        <v>78421</v>
      </c>
      <c r="R17" s="34">
        <v>114</v>
      </c>
      <c r="S17" s="34">
        <v>7371</v>
      </c>
      <c r="T17" s="34">
        <v>0</v>
      </c>
      <c r="U17" s="34">
        <v>83128</v>
      </c>
      <c r="V17" s="36">
        <v>90499</v>
      </c>
    </row>
    <row r="18" spans="1:22" ht="16.5" thickBot="1" x14ac:dyDescent="0.3">
      <c r="A18" s="159" t="s">
        <v>117</v>
      </c>
      <c r="B18" s="160"/>
      <c r="C18" s="43">
        <v>39</v>
      </c>
      <c r="D18" s="43">
        <v>11983</v>
      </c>
      <c r="E18" s="43">
        <v>198</v>
      </c>
      <c r="F18" s="43">
        <v>7957</v>
      </c>
      <c r="G18" s="43">
        <v>20138</v>
      </c>
      <c r="H18" s="43">
        <v>575</v>
      </c>
      <c r="I18" s="43">
        <v>0</v>
      </c>
      <c r="J18" s="43">
        <v>29590</v>
      </c>
      <c r="K18" s="43">
        <v>18411</v>
      </c>
      <c r="L18" s="43">
        <v>48001</v>
      </c>
      <c r="M18" s="43">
        <v>1595</v>
      </c>
      <c r="N18" s="43">
        <v>0</v>
      </c>
      <c r="O18" s="43">
        <v>0</v>
      </c>
      <c r="P18" s="43">
        <v>298989</v>
      </c>
      <c r="Q18" s="43">
        <v>298989</v>
      </c>
      <c r="R18" s="43">
        <v>2209</v>
      </c>
      <c r="S18" s="43">
        <v>11983</v>
      </c>
      <c r="T18" s="43">
        <v>29788</v>
      </c>
      <c r="U18" s="43">
        <v>325357</v>
      </c>
      <c r="V18" s="43">
        <v>367128</v>
      </c>
    </row>
    <row r="19" spans="1:22" x14ac:dyDescent="0.25">
      <c r="A19" s="156" t="s">
        <v>1</v>
      </c>
      <c r="B19" s="44" t="s">
        <v>88</v>
      </c>
      <c r="C19" s="34">
        <v>1</v>
      </c>
      <c r="D19" s="35">
        <v>0</v>
      </c>
      <c r="E19" s="35">
        <v>0</v>
      </c>
      <c r="F19" s="35">
        <v>0</v>
      </c>
      <c r="G19" s="36">
        <v>0</v>
      </c>
      <c r="H19" s="34">
        <v>15</v>
      </c>
      <c r="I19" s="35">
        <v>0</v>
      </c>
      <c r="J19" s="35">
        <v>23</v>
      </c>
      <c r="K19" s="35">
        <v>27</v>
      </c>
      <c r="L19" s="36">
        <v>50</v>
      </c>
      <c r="M19" s="34">
        <v>47</v>
      </c>
      <c r="N19" s="35">
        <v>0</v>
      </c>
      <c r="O19" s="35">
        <v>0</v>
      </c>
      <c r="P19" s="35">
        <v>57</v>
      </c>
      <c r="Q19" s="36">
        <v>57</v>
      </c>
      <c r="R19" s="34">
        <v>63</v>
      </c>
      <c r="S19" s="34">
        <v>0</v>
      </c>
      <c r="T19" s="34">
        <v>23</v>
      </c>
      <c r="U19" s="34">
        <v>84</v>
      </c>
      <c r="V19" s="36">
        <v>107</v>
      </c>
    </row>
    <row r="20" spans="1:22" x14ac:dyDescent="0.25">
      <c r="A20" s="157"/>
      <c r="B20" s="37" t="s">
        <v>89</v>
      </c>
      <c r="C20" s="38">
        <v>0</v>
      </c>
      <c r="D20" s="39">
        <v>0</v>
      </c>
      <c r="E20" s="39">
        <v>0</v>
      </c>
      <c r="F20" s="39">
        <v>0</v>
      </c>
      <c r="G20" s="36">
        <v>0</v>
      </c>
      <c r="H20" s="38">
        <v>16</v>
      </c>
      <c r="I20" s="39">
        <v>0</v>
      </c>
      <c r="J20" s="39">
        <v>95</v>
      </c>
      <c r="K20" s="39">
        <v>321</v>
      </c>
      <c r="L20" s="36">
        <v>416</v>
      </c>
      <c r="M20" s="38">
        <v>9</v>
      </c>
      <c r="N20" s="39">
        <v>0</v>
      </c>
      <c r="O20" s="39">
        <v>0</v>
      </c>
      <c r="P20" s="39">
        <v>46</v>
      </c>
      <c r="Q20" s="36">
        <v>46</v>
      </c>
      <c r="R20" s="34">
        <v>25</v>
      </c>
      <c r="S20" s="34">
        <v>0</v>
      </c>
      <c r="T20" s="34">
        <v>95</v>
      </c>
      <c r="U20" s="34">
        <v>367</v>
      </c>
      <c r="V20" s="36">
        <v>462</v>
      </c>
    </row>
    <row r="21" spans="1:22" x14ac:dyDescent="0.25">
      <c r="A21" s="157"/>
      <c r="B21" s="37" t="s">
        <v>60</v>
      </c>
      <c r="C21" s="38">
        <v>0</v>
      </c>
      <c r="D21" s="39">
        <v>0</v>
      </c>
      <c r="E21" s="39">
        <v>0</v>
      </c>
      <c r="F21" s="39">
        <v>0</v>
      </c>
      <c r="G21" s="36">
        <v>0</v>
      </c>
      <c r="H21" s="38">
        <v>28</v>
      </c>
      <c r="I21" s="39">
        <v>0</v>
      </c>
      <c r="J21" s="39">
        <v>406</v>
      </c>
      <c r="K21" s="39">
        <v>530</v>
      </c>
      <c r="L21" s="36">
        <v>936</v>
      </c>
      <c r="M21" s="38">
        <v>3</v>
      </c>
      <c r="N21" s="39">
        <v>0</v>
      </c>
      <c r="O21" s="39">
        <v>0</v>
      </c>
      <c r="P21" s="39">
        <v>40</v>
      </c>
      <c r="Q21" s="36">
        <v>40</v>
      </c>
      <c r="R21" s="34">
        <v>31</v>
      </c>
      <c r="S21" s="34">
        <v>0</v>
      </c>
      <c r="T21" s="34">
        <v>406</v>
      </c>
      <c r="U21" s="34">
        <v>570</v>
      </c>
      <c r="V21" s="36">
        <v>976</v>
      </c>
    </row>
    <row r="22" spans="1:22" x14ac:dyDescent="0.25">
      <c r="A22" s="157"/>
      <c r="B22" s="37" t="s">
        <v>90</v>
      </c>
      <c r="C22" s="38">
        <v>0</v>
      </c>
      <c r="D22" s="39">
        <v>0</v>
      </c>
      <c r="E22" s="39">
        <v>0</v>
      </c>
      <c r="F22" s="39">
        <v>0</v>
      </c>
      <c r="G22" s="36">
        <v>0</v>
      </c>
      <c r="H22" s="38">
        <v>41</v>
      </c>
      <c r="I22" s="39">
        <v>0</v>
      </c>
      <c r="J22" s="39">
        <v>1013</v>
      </c>
      <c r="K22" s="39">
        <v>1285</v>
      </c>
      <c r="L22" s="36">
        <v>2298</v>
      </c>
      <c r="M22" s="38">
        <v>2</v>
      </c>
      <c r="N22" s="39">
        <v>0</v>
      </c>
      <c r="O22" s="39">
        <v>0</v>
      </c>
      <c r="P22" s="39">
        <v>41</v>
      </c>
      <c r="Q22" s="36">
        <v>41</v>
      </c>
      <c r="R22" s="34">
        <v>43</v>
      </c>
      <c r="S22" s="34">
        <v>0</v>
      </c>
      <c r="T22" s="34">
        <v>1013</v>
      </c>
      <c r="U22" s="34">
        <v>1326</v>
      </c>
      <c r="V22" s="36">
        <v>2339</v>
      </c>
    </row>
    <row r="23" spans="1:22" x14ac:dyDescent="0.25">
      <c r="A23" s="157"/>
      <c r="B23" s="37" t="s">
        <v>91</v>
      </c>
      <c r="C23" s="38">
        <v>0</v>
      </c>
      <c r="D23" s="39">
        <v>0</v>
      </c>
      <c r="E23" s="39">
        <v>0</v>
      </c>
      <c r="F23" s="39">
        <v>0</v>
      </c>
      <c r="G23" s="36">
        <v>0</v>
      </c>
      <c r="H23" s="38">
        <v>75</v>
      </c>
      <c r="I23" s="39">
        <v>0</v>
      </c>
      <c r="J23" s="39">
        <v>2896</v>
      </c>
      <c r="K23" s="39">
        <v>1875</v>
      </c>
      <c r="L23" s="36">
        <v>4771</v>
      </c>
      <c r="M23" s="38">
        <v>16</v>
      </c>
      <c r="N23" s="39">
        <v>0</v>
      </c>
      <c r="O23" s="39">
        <v>0</v>
      </c>
      <c r="P23" s="39">
        <v>636</v>
      </c>
      <c r="Q23" s="36">
        <v>636</v>
      </c>
      <c r="R23" s="34">
        <v>91</v>
      </c>
      <c r="S23" s="34">
        <v>0</v>
      </c>
      <c r="T23" s="34">
        <v>2896</v>
      </c>
      <c r="U23" s="34">
        <v>2511</v>
      </c>
      <c r="V23" s="36">
        <v>5407</v>
      </c>
    </row>
    <row r="24" spans="1:22" x14ac:dyDescent="0.25">
      <c r="A24" s="157"/>
      <c r="B24" s="37" t="s">
        <v>79</v>
      </c>
      <c r="C24" s="38">
        <v>0</v>
      </c>
      <c r="D24" s="39">
        <v>0</v>
      </c>
      <c r="E24" s="39">
        <v>0</v>
      </c>
      <c r="F24" s="39">
        <v>0</v>
      </c>
      <c r="G24" s="36">
        <v>0</v>
      </c>
      <c r="H24" s="38">
        <v>102</v>
      </c>
      <c r="I24" s="39">
        <v>0</v>
      </c>
      <c r="J24" s="39">
        <v>6929</v>
      </c>
      <c r="K24" s="39">
        <v>4380</v>
      </c>
      <c r="L24" s="36">
        <v>11309</v>
      </c>
      <c r="M24" s="38">
        <v>62</v>
      </c>
      <c r="N24" s="39">
        <v>0</v>
      </c>
      <c r="O24" s="39">
        <v>0</v>
      </c>
      <c r="P24" s="39">
        <v>4446</v>
      </c>
      <c r="Q24" s="36">
        <v>4446</v>
      </c>
      <c r="R24" s="34">
        <v>164</v>
      </c>
      <c r="S24" s="34">
        <v>0</v>
      </c>
      <c r="T24" s="34">
        <v>6929</v>
      </c>
      <c r="U24" s="34">
        <v>8826</v>
      </c>
      <c r="V24" s="36">
        <v>15755</v>
      </c>
    </row>
    <row r="25" spans="1:22" x14ac:dyDescent="0.25">
      <c r="A25" s="157"/>
      <c r="B25" s="37" t="s">
        <v>73</v>
      </c>
      <c r="C25" s="38">
        <v>1</v>
      </c>
      <c r="D25" s="39">
        <v>117</v>
      </c>
      <c r="E25" s="39">
        <v>0</v>
      </c>
      <c r="F25" s="39">
        <v>91</v>
      </c>
      <c r="G25" s="36">
        <v>208</v>
      </c>
      <c r="H25" s="38">
        <v>33</v>
      </c>
      <c r="I25" s="39">
        <v>0</v>
      </c>
      <c r="J25" s="39">
        <v>4264</v>
      </c>
      <c r="K25" s="39">
        <v>2635</v>
      </c>
      <c r="L25" s="36">
        <v>6899</v>
      </c>
      <c r="M25" s="38">
        <v>66</v>
      </c>
      <c r="N25" s="39">
        <v>0</v>
      </c>
      <c r="O25" s="39">
        <v>0</v>
      </c>
      <c r="P25" s="39">
        <v>9035</v>
      </c>
      <c r="Q25" s="36">
        <v>9035</v>
      </c>
      <c r="R25" s="34">
        <v>100</v>
      </c>
      <c r="S25" s="34">
        <v>117</v>
      </c>
      <c r="T25" s="34">
        <v>4264</v>
      </c>
      <c r="U25" s="34">
        <v>11761</v>
      </c>
      <c r="V25" s="36">
        <v>16142</v>
      </c>
    </row>
    <row r="26" spans="1:22" x14ac:dyDescent="0.25">
      <c r="A26" s="157"/>
      <c r="B26" s="37" t="s">
        <v>92</v>
      </c>
      <c r="C26" s="38">
        <v>0</v>
      </c>
      <c r="D26" s="39">
        <v>0</v>
      </c>
      <c r="E26" s="39">
        <v>0</v>
      </c>
      <c r="F26" s="39">
        <v>0</v>
      </c>
      <c r="G26" s="36">
        <v>0</v>
      </c>
      <c r="H26" s="38">
        <v>4</v>
      </c>
      <c r="I26" s="39">
        <v>0</v>
      </c>
      <c r="J26" s="39">
        <v>953</v>
      </c>
      <c r="K26" s="39">
        <v>495</v>
      </c>
      <c r="L26" s="36">
        <v>1448</v>
      </c>
      <c r="M26" s="38">
        <v>20</v>
      </c>
      <c r="N26" s="39">
        <v>0</v>
      </c>
      <c r="O26" s="39">
        <v>0</v>
      </c>
      <c r="P26" s="39">
        <v>4872</v>
      </c>
      <c r="Q26" s="36">
        <v>4872</v>
      </c>
      <c r="R26" s="34">
        <v>24</v>
      </c>
      <c r="S26" s="34">
        <v>0</v>
      </c>
      <c r="T26" s="34">
        <v>953</v>
      </c>
      <c r="U26" s="34">
        <v>5367</v>
      </c>
      <c r="V26" s="36">
        <v>6320</v>
      </c>
    </row>
    <row r="27" spans="1:22" x14ac:dyDescent="0.25">
      <c r="A27" s="157"/>
      <c r="B27" s="37" t="s">
        <v>93</v>
      </c>
      <c r="C27" s="38">
        <v>0</v>
      </c>
      <c r="D27" s="39">
        <v>0</v>
      </c>
      <c r="E27" s="39">
        <v>0</v>
      </c>
      <c r="F27" s="39">
        <v>0</v>
      </c>
      <c r="G27" s="36">
        <v>0</v>
      </c>
      <c r="H27" s="38"/>
      <c r="I27" s="39"/>
      <c r="J27" s="39"/>
      <c r="K27" s="39"/>
      <c r="L27" s="36">
        <v>0</v>
      </c>
      <c r="M27" s="38">
        <v>18</v>
      </c>
      <c r="N27" s="39">
        <v>0</v>
      </c>
      <c r="O27" s="39">
        <v>0</v>
      </c>
      <c r="P27" s="39">
        <v>6834</v>
      </c>
      <c r="Q27" s="36">
        <v>6834</v>
      </c>
      <c r="R27" s="34">
        <v>18</v>
      </c>
      <c r="S27" s="34">
        <v>0</v>
      </c>
      <c r="T27" s="34">
        <v>0</v>
      </c>
      <c r="U27" s="34">
        <v>6834</v>
      </c>
      <c r="V27" s="36">
        <v>6834</v>
      </c>
    </row>
    <row r="28" spans="1:22" ht="16.5" thickBot="1" x14ac:dyDescent="0.3">
      <c r="A28" s="158"/>
      <c r="B28" s="40" t="s">
        <v>94</v>
      </c>
      <c r="C28" s="38">
        <v>0</v>
      </c>
      <c r="D28" s="39">
        <v>0</v>
      </c>
      <c r="E28" s="39">
        <v>0</v>
      </c>
      <c r="F28" s="39">
        <v>0</v>
      </c>
      <c r="G28" s="36">
        <v>0</v>
      </c>
      <c r="H28" s="41">
        <v>1</v>
      </c>
      <c r="I28" s="42">
        <v>0</v>
      </c>
      <c r="J28" s="42">
        <v>635</v>
      </c>
      <c r="K28" s="42">
        <v>1023</v>
      </c>
      <c r="L28" s="36">
        <v>1658</v>
      </c>
      <c r="M28" s="41">
        <v>11</v>
      </c>
      <c r="N28" s="42">
        <v>0</v>
      </c>
      <c r="O28" s="42">
        <v>0</v>
      </c>
      <c r="P28" s="42">
        <v>8675</v>
      </c>
      <c r="Q28" s="36">
        <v>8675</v>
      </c>
      <c r="R28" s="34">
        <v>12</v>
      </c>
      <c r="S28" s="34">
        <v>0</v>
      </c>
      <c r="T28" s="34">
        <v>635</v>
      </c>
      <c r="U28" s="34">
        <v>9698</v>
      </c>
      <c r="V28" s="36">
        <v>10333</v>
      </c>
    </row>
    <row r="29" spans="1:22" ht="16.5" thickBot="1" x14ac:dyDescent="0.3">
      <c r="A29" s="159" t="s">
        <v>118</v>
      </c>
      <c r="B29" s="160"/>
      <c r="C29" s="43">
        <v>2</v>
      </c>
      <c r="D29" s="43">
        <v>117</v>
      </c>
      <c r="E29" s="43">
        <v>0</v>
      </c>
      <c r="F29" s="43">
        <v>91</v>
      </c>
      <c r="G29" s="43">
        <v>208</v>
      </c>
      <c r="H29" s="43">
        <v>315</v>
      </c>
      <c r="I29" s="43">
        <v>0</v>
      </c>
      <c r="J29" s="43">
        <v>17214</v>
      </c>
      <c r="K29" s="43">
        <v>12571</v>
      </c>
      <c r="L29" s="43">
        <v>29785</v>
      </c>
      <c r="M29" s="43">
        <v>254</v>
      </c>
      <c r="N29" s="43">
        <v>0</v>
      </c>
      <c r="O29" s="43">
        <v>0</v>
      </c>
      <c r="P29" s="43">
        <v>34682</v>
      </c>
      <c r="Q29" s="43">
        <v>34682</v>
      </c>
      <c r="R29" s="43">
        <v>571</v>
      </c>
      <c r="S29" s="43">
        <v>117</v>
      </c>
      <c r="T29" s="43">
        <v>17214</v>
      </c>
      <c r="U29" s="43">
        <v>47344</v>
      </c>
      <c r="V29" s="43">
        <v>64675</v>
      </c>
    </row>
    <row r="30" spans="1:22" x14ac:dyDescent="0.25">
      <c r="A30" s="156" t="s">
        <v>2</v>
      </c>
      <c r="B30" s="44" t="s">
        <v>88</v>
      </c>
      <c r="C30" s="34">
        <v>2</v>
      </c>
      <c r="D30" s="35">
        <v>1</v>
      </c>
      <c r="E30" s="35">
        <v>0</v>
      </c>
      <c r="F30" s="35">
        <v>2</v>
      </c>
      <c r="G30" s="36">
        <v>3</v>
      </c>
      <c r="H30" s="34">
        <v>6</v>
      </c>
      <c r="I30" s="35">
        <v>0</v>
      </c>
      <c r="J30" s="35">
        <v>8</v>
      </c>
      <c r="K30" s="35">
        <v>14</v>
      </c>
      <c r="L30" s="36">
        <v>22</v>
      </c>
      <c r="M30" s="34">
        <v>34</v>
      </c>
      <c r="N30" s="35">
        <v>0</v>
      </c>
      <c r="O30" s="35">
        <v>0</v>
      </c>
      <c r="P30" s="35">
        <v>30</v>
      </c>
      <c r="Q30" s="36">
        <v>30</v>
      </c>
      <c r="R30" s="34">
        <v>42</v>
      </c>
      <c r="S30" s="34">
        <v>1</v>
      </c>
      <c r="T30" s="34">
        <v>8</v>
      </c>
      <c r="U30" s="34">
        <v>46</v>
      </c>
      <c r="V30" s="36">
        <v>55</v>
      </c>
    </row>
    <row r="31" spans="1:22" x14ac:dyDescent="0.25">
      <c r="A31" s="157"/>
      <c r="B31" s="37" t="s">
        <v>89</v>
      </c>
      <c r="C31" s="38">
        <v>0</v>
      </c>
      <c r="D31" s="39">
        <v>0</v>
      </c>
      <c r="E31" s="39">
        <v>0</v>
      </c>
      <c r="F31" s="39">
        <v>0</v>
      </c>
      <c r="G31" s="36">
        <v>0</v>
      </c>
      <c r="H31" s="38">
        <v>7</v>
      </c>
      <c r="I31" s="39">
        <v>0</v>
      </c>
      <c r="J31" s="39">
        <v>46</v>
      </c>
      <c r="K31" s="39">
        <v>81</v>
      </c>
      <c r="L31" s="36">
        <v>127</v>
      </c>
      <c r="M31" s="38">
        <v>7</v>
      </c>
      <c r="N31" s="39">
        <v>0</v>
      </c>
      <c r="O31" s="39">
        <v>0</v>
      </c>
      <c r="P31" s="39">
        <v>31</v>
      </c>
      <c r="Q31" s="36">
        <v>31</v>
      </c>
      <c r="R31" s="34">
        <v>14</v>
      </c>
      <c r="S31" s="34">
        <v>0</v>
      </c>
      <c r="T31" s="34">
        <v>46</v>
      </c>
      <c r="U31" s="34">
        <v>112</v>
      </c>
      <c r="V31" s="36">
        <v>158</v>
      </c>
    </row>
    <row r="32" spans="1:22" x14ac:dyDescent="0.25">
      <c r="A32" s="157"/>
      <c r="B32" s="37" t="s">
        <v>60</v>
      </c>
      <c r="C32" s="38">
        <v>1</v>
      </c>
      <c r="D32" s="39">
        <v>19</v>
      </c>
      <c r="E32" s="39">
        <v>0</v>
      </c>
      <c r="F32" s="39">
        <v>9</v>
      </c>
      <c r="G32" s="36">
        <v>28</v>
      </c>
      <c r="H32" s="38">
        <v>18</v>
      </c>
      <c r="I32" s="39">
        <v>0</v>
      </c>
      <c r="J32" s="39">
        <v>242</v>
      </c>
      <c r="K32" s="39">
        <v>355</v>
      </c>
      <c r="L32" s="36">
        <v>597</v>
      </c>
      <c r="M32" s="38">
        <v>6</v>
      </c>
      <c r="N32" s="39">
        <v>0</v>
      </c>
      <c r="O32" s="39">
        <v>0</v>
      </c>
      <c r="P32" s="39">
        <v>86</v>
      </c>
      <c r="Q32" s="36">
        <v>86</v>
      </c>
      <c r="R32" s="34">
        <v>25</v>
      </c>
      <c r="S32" s="34">
        <v>19</v>
      </c>
      <c r="T32" s="34">
        <v>242</v>
      </c>
      <c r="U32" s="34">
        <v>450</v>
      </c>
      <c r="V32" s="36">
        <v>711</v>
      </c>
    </row>
    <row r="33" spans="1:22" x14ac:dyDescent="0.25">
      <c r="A33" s="157"/>
      <c r="B33" s="37" t="s">
        <v>90</v>
      </c>
      <c r="C33" s="38">
        <v>1</v>
      </c>
      <c r="D33" s="39">
        <v>26</v>
      </c>
      <c r="E33" s="39">
        <v>0</v>
      </c>
      <c r="F33" s="39">
        <v>10</v>
      </c>
      <c r="G33" s="36">
        <v>36</v>
      </c>
      <c r="H33" s="38">
        <v>8</v>
      </c>
      <c r="I33" s="39">
        <v>0</v>
      </c>
      <c r="J33" s="39">
        <v>203</v>
      </c>
      <c r="K33" s="39">
        <v>232</v>
      </c>
      <c r="L33" s="36">
        <v>435</v>
      </c>
      <c r="M33" s="38">
        <v>3</v>
      </c>
      <c r="N33" s="39">
        <v>0</v>
      </c>
      <c r="O33" s="39">
        <v>0</v>
      </c>
      <c r="P33" s="39">
        <v>72</v>
      </c>
      <c r="Q33" s="36">
        <v>72</v>
      </c>
      <c r="R33" s="34">
        <v>12</v>
      </c>
      <c r="S33" s="34">
        <v>26</v>
      </c>
      <c r="T33" s="34">
        <v>203</v>
      </c>
      <c r="U33" s="34">
        <v>314</v>
      </c>
      <c r="V33" s="36">
        <v>543</v>
      </c>
    </row>
    <row r="34" spans="1:22" x14ac:dyDescent="0.25">
      <c r="A34" s="157"/>
      <c r="B34" s="37" t="s">
        <v>91</v>
      </c>
      <c r="C34" s="38">
        <v>5</v>
      </c>
      <c r="D34" s="39">
        <v>360</v>
      </c>
      <c r="E34" s="39">
        <v>0</v>
      </c>
      <c r="F34" s="39">
        <v>127</v>
      </c>
      <c r="G34" s="36">
        <v>487</v>
      </c>
      <c r="H34" s="38">
        <v>21</v>
      </c>
      <c r="I34" s="39">
        <v>0</v>
      </c>
      <c r="J34" s="39">
        <v>772</v>
      </c>
      <c r="K34" s="39">
        <v>718</v>
      </c>
      <c r="L34" s="36">
        <v>1490</v>
      </c>
      <c r="M34" s="38">
        <v>19</v>
      </c>
      <c r="N34" s="39">
        <v>0</v>
      </c>
      <c r="O34" s="39">
        <v>0</v>
      </c>
      <c r="P34" s="39">
        <v>750</v>
      </c>
      <c r="Q34" s="36">
        <v>750</v>
      </c>
      <c r="R34" s="34">
        <v>45</v>
      </c>
      <c r="S34" s="34">
        <v>360</v>
      </c>
      <c r="T34" s="34">
        <v>772</v>
      </c>
      <c r="U34" s="34">
        <v>1595</v>
      </c>
      <c r="V34" s="36">
        <v>2727</v>
      </c>
    </row>
    <row r="35" spans="1:22" x14ac:dyDescent="0.25">
      <c r="A35" s="157"/>
      <c r="B35" s="37" t="s">
        <v>79</v>
      </c>
      <c r="C35" s="38">
        <v>1</v>
      </c>
      <c r="D35" s="39">
        <v>52</v>
      </c>
      <c r="E35" s="39">
        <v>0</v>
      </c>
      <c r="F35" s="39">
        <v>25</v>
      </c>
      <c r="G35" s="36">
        <v>77</v>
      </c>
      <c r="H35" s="38">
        <v>27</v>
      </c>
      <c r="I35" s="39">
        <v>0</v>
      </c>
      <c r="J35" s="39">
        <v>1839</v>
      </c>
      <c r="K35" s="39">
        <v>1584</v>
      </c>
      <c r="L35" s="36">
        <v>3423</v>
      </c>
      <c r="M35" s="38">
        <v>103</v>
      </c>
      <c r="N35" s="39">
        <v>0</v>
      </c>
      <c r="O35" s="39">
        <v>0</v>
      </c>
      <c r="P35" s="39">
        <v>7714</v>
      </c>
      <c r="Q35" s="36">
        <v>7714</v>
      </c>
      <c r="R35" s="34">
        <v>131</v>
      </c>
      <c r="S35" s="34">
        <v>52</v>
      </c>
      <c r="T35" s="34">
        <v>1839</v>
      </c>
      <c r="U35" s="34">
        <v>9323</v>
      </c>
      <c r="V35" s="36">
        <v>11214</v>
      </c>
    </row>
    <row r="36" spans="1:22" x14ac:dyDescent="0.25">
      <c r="A36" s="157"/>
      <c r="B36" s="37" t="s">
        <v>73</v>
      </c>
      <c r="C36" s="38">
        <v>5</v>
      </c>
      <c r="D36" s="39">
        <v>632</v>
      </c>
      <c r="E36" s="39">
        <v>0</v>
      </c>
      <c r="F36" s="39">
        <v>389</v>
      </c>
      <c r="G36" s="36">
        <v>1021</v>
      </c>
      <c r="H36" s="38">
        <v>16</v>
      </c>
      <c r="I36" s="39">
        <v>0</v>
      </c>
      <c r="J36" s="39">
        <v>2087</v>
      </c>
      <c r="K36" s="39">
        <v>2449</v>
      </c>
      <c r="L36" s="36">
        <v>4536</v>
      </c>
      <c r="M36" s="38">
        <v>135</v>
      </c>
      <c r="N36" s="39">
        <v>0</v>
      </c>
      <c r="O36" s="39">
        <v>0</v>
      </c>
      <c r="P36" s="39">
        <v>18621</v>
      </c>
      <c r="Q36" s="36">
        <v>18621</v>
      </c>
      <c r="R36" s="34">
        <v>156</v>
      </c>
      <c r="S36" s="34">
        <v>632</v>
      </c>
      <c r="T36" s="34">
        <v>2087</v>
      </c>
      <c r="U36" s="34">
        <v>21459</v>
      </c>
      <c r="V36" s="36">
        <v>24178</v>
      </c>
    </row>
    <row r="37" spans="1:22" x14ac:dyDescent="0.25">
      <c r="A37" s="157"/>
      <c r="B37" s="37" t="s">
        <v>92</v>
      </c>
      <c r="C37" s="38">
        <v>3</v>
      </c>
      <c r="D37" s="39">
        <v>526</v>
      </c>
      <c r="E37" s="39">
        <v>105</v>
      </c>
      <c r="F37" s="39">
        <v>210</v>
      </c>
      <c r="G37" s="36">
        <v>841</v>
      </c>
      <c r="H37" s="38">
        <v>5</v>
      </c>
      <c r="I37" s="39">
        <v>0</v>
      </c>
      <c r="J37" s="39">
        <v>1127</v>
      </c>
      <c r="K37" s="39">
        <v>1063</v>
      </c>
      <c r="L37" s="36">
        <v>2190</v>
      </c>
      <c r="M37" s="38">
        <v>50</v>
      </c>
      <c r="N37" s="39">
        <v>0</v>
      </c>
      <c r="O37" s="39">
        <v>0</v>
      </c>
      <c r="P37" s="39">
        <v>12277</v>
      </c>
      <c r="Q37" s="36">
        <v>12277</v>
      </c>
      <c r="R37" s="34">
        <v>58</v>
      </c>
      <c r="S37" s="34">
        <v>526</v>
      </c>
      <c r="T37" s="34">
        <v>1232</v>
      </c>
      <c r="U37" s="34">
        <v>13550</v>
      </c>
      <c r="V37" s="36">
        <v>15308</v>
      </c>
    </row>
    <row r="38" spans="1:22" x14ac:dyDescent="0.25">
      <c r="A38" s="157"/>
      <c r="B38" s="37" t="s">
        <v>93</v>
      </c>
      <c r="C38" s="38">
        <v>0</v>
      </c>
      <c r="D38" s="39">
        <v>0</v>
      </c>
      <c r="E38" s="39">
        <v>0</v>
      </c>
      <c r="F38" s="39">
        <v>0</v>
      </c>
      <c r="G38" s="36">
        <v>0</v>
      </c>
      <c r="H38" s="38">
        <v>0</v>
      </c>
      <c r="I38" s="39">
        <v>0</v>
      </c>
      <c r="J38" s="39">
        <v>0</v>
      </c>
      <c r="K38" s="39">
        <v>0</v>
      </c>
      <c r="L38" s="36">
        <v>0</v>
      </c>
      <c r="M38" s="38">
        <v>35</v>
      </c>
      <c r="N38" s="39">
        <v>0</v>
      </c>
      <c r="O38" s="39">
        <v>0</v>
      </c>
      <c r="P38" s="39">
        <v>13339</v>
      </c>
      <c r="Q38" s="36">
        <v>13339</v>
      </c>
      <c r="R38" s="34">
        <v>35</v>
      </c>
      <c r="S38" s="34">
        <v>0</v>
      </c>
      <c r="T38" s="34">
        <v>0</v>
      </c>
      <c r="U38" s="34">
        <v>13339</v>
      </c>
      <c r="V38" s="36">
        <v>13339</v>
      </c>
    </row>
    <row r="39" spans="1:22" ht="16.5" thickBot="1" x14ac:dyDescent="0.3">
      <c r="A39" s="158"/>
      <c r="B39" s="40" t="s">
        <v>94</v>
      </c>
      <c r="C39" s="41">
        <v>2</v>
      </c>
      <c r="D39" s="42">
        <v>2797</v>
      </c>
      <c r="E39" s="42">
        <v>0</v>
      </c>
      <c r="F39" s="42">
        <v>2166</v>
      </c>
      <c r="G39" s="36">
        <v>4963</v>
      </c>
      <c r="H39" s="41">
        <v>0</v>
      </c>
      <c r="I39" s="42">
        <v>0</v>
      </c>
      <c r="J39" s="42">
        <v>0</v>
      </c>
      <c r="K39" s="42">
        <v>0</v>
      </c>
      <c r="L39" s="36">
        <v>0</v>
      </c>
      <c r="M39" s="41">
        <v>20</v>
      </c>
      <c r="N39" s="42">
        <v>0</v>
      </c>
      <c r="O39" s="42">
        <v>0</v>
      </c>
      <c r="P39" s="42">
        <v>24047</v>
      </c>
      <c r="Q39" s="36">
        <v>24047</v>
      </c>
      <c r="R39" s="34">
        <v>22</v>
      </c>
      <c r="S39" s="34">
        <v>2797</v>
      </c>
      <c r="T39" s="34">
        <v>0</v>
      </c>
      <c r="U39" s="34">
        <v>26213</v>
      </c>
      <c r="V39" s="36">
        <v>29010</v>
      </c>
    </row>
    <row r="40" spans="1:22" ht="16.5" thickBot="1" x14ac:dyDescent="0.3">
      <c r="A40" s="159" t="s">
        <v>119</v>
      </c>
      <c r="B40" s="160"/>
      <c r="C40" s="43">
        <v>20</v>
      </c>
      <c r="D40" s="43">
        <v>4413</v>
      </c>
      <c r="E40" s="43">
        <v>105</v>
      </c>
      <c r="F40" s="43">
        <v>2938</v>
      </c>
      <c r="G40" s="43">
        <v>7456</v>
      </c>
      <c r="H40" s="43">
        <v>108</v>
      </c>
      <c r="I40" s="43">
        <v>0</v>
      </c>
      <c r="J40" s="43">
        <v>6324</v>
      </c>
      <c r="K40" s="43">
        <v>6496</v>
      </c>
      <c r="L40" s="43">
        <v>12820</v>
      </c>
      <c r="M40" s="43">
        <v>412</v>
      </c>
      <c r="N40" s="43">
        <v>0</v>
      </c>
      <c r="O40" s="43">
        <v>0</v>
      </c>
      <c r="P40" s="43">
        <v>76967</v>
      </c>
      <c r="Q40" s="43">
        <v>76967</v>
      </c>
      <c r="R40" s="43">
        <v>540</v>
      </c>
      <c r="S40" s="43">
        <v>4413</v>
      </c>
      <c r="T40" s="43">
        <v>6429</v>
      </c>
      <c r="U40" s="43">
        <v>86401</v>
      </c>
      <c r="V40" s="43">
        <v>97243</v>
      </c>
    </row>
    <row r="41" spans="1:22" ht="16.5" thickBot="1" x14ac:dyDescent="0.3">
      <c r="A41" s="161" t="s">
        <v>48</v>
      </c>
      <c r="B41" s="162"/>
      <c r="C41" s="43">
        <v>61</v>
      </c>
      <c r="D41" s="43">
        <v>16513</v>
      </c>
      <c r="E41" s="43">
        <v>303</v>
      </c>
      <c r="F41" s="43">
        <v>10986</v>
      </c>
      <c r="G41" s="43">
        <v>27802</v>
      </c>
      <c r="H41" s="43">
        <v>998</v>
      </c>
      <c r="I41" s="43">
        <v>0</v>
      </c>
      <c r="J41" s="43">
        <v>53128</v>
      </c>
      <c r="K41" s="43">
        <v>37478</v>
      </c>
      <c r="L41" s="43">
        <v>90606</v>
      </c>
      <c r="M41" s="43">
        <v>2261</v>
      </c>
      <c r="N41" s="43">
        <v>0</v>
      </c>
      <c r="O41" s="43">
        <v>0</v>
      </c>
      <c r="P41" s="43">
        <v>410638</v>
      </c>
      <c r="Q41" s="43">
        <v>410638</v>
      </c>
      <c r="R41" s="43">
        <v>3320</v>
      </c>
      <c r="S41" s="43">
        <v>16513</v>
      </c>
      <c r="T41" s="43">
        <v>53431</v>
      </c>
      <c r="U41" s="43">
        <v>459102</v>
      </c>
      <c r="V41" s="43">
        <v>529046</v>
      </c>
    </row>
    <row r="44" spans="1:22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</sheetData>
  <mergeCells count="24">
    <mergeCell ref="A2:B3"/>
    <mergeCell ref="C2:V2"/>
    <mergeCell ref="C3:V3"/>
    <mergeCell ref="A5:A7"/>
    <mergeCell ref="B5:B7"/>
    <mergeCell ref="C5:G5"/>
    <mergeCell ref="H5:L5"/>
    <mergeCell ref="M5:Q5"/>
    <mergeCell ref="R5:V5"/>
    <mergeCell ref="C6:C7"/>
    <mergeCell ref="D6:G6"/>
    <mergeCell ref="H6:H7"/>
    <mergeCell ref="I6:L6"/>
    <mergeCell ref="M6:M7"/>
    <mergeCell ref="N6:Q6"/>
    <mergeCell ref="R6:R7"/>
    <mergeCell ref="A30:A39"/>
    <mergeCell ref="A40:B40"/>
    <mergeCell ref="A41:B41"/>
    <mergeCell ref="S6:V6"/>
    <mergeCell ref="A8:A17"/>
    <mergeCell ref="A18:B18"/>
    <mergeCell ref="A19:A28"/>
    <mergeCell ref="A29:B2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S35"/>
  <sheetViews>
    <sheetView zoomScaleNormal="100" workbookViewId="0"/>
  </sheetViews>
  <sheetFormatPr baseColWidth="10" defaultRowHeight="12.75" x14ac:dyDescent="0.2"/>
  <cols>
    <col min="1" max="2" width="11.42578125" style="5"/>
    <col min="3" max="3" width="7.7109375" style="5" customWidth="1"/>
    <col min="4" max="4" width="10.28515625" style="5" customWidth="1"/>
    <col min="5" max="5" width="9.42578125" style="5" customWidth="1"/>
    <col min="6" max="6" width="10" style="5" customWidth="1"/>
    <col min="7" max="7" width="9.140625" style="5" customWidth="1"/>
    <col min="8" max="8" width="8.42578125" style="5" bestFit="1" customWidth="1"/>
    <col min="9" max="9" width="8.7109375" style="5" customWidth="1"/>
    <col min="10" max="10" width="8.42578125" style="5" bestFit="1" customWidth="1"/>
    <col min="11" max="11" width="7.5703125" style="5" customWidth="1"/>
    <col min="12" max="12" width="8.42578125" style="5" bestFit="1" customWidth="1"/>
    <col min="13" max="13" width="9.85546875" style="5" bestFit="1" customWidth="1"/>
    <col min="14" max="14" width="8.5703125" style="5" customWidth="1"/>
    <col min="15" max="15" width="9.5703125" style="5" customWidth="1"/>
    <col min="16" max="16" width="10" style="5" customWidth="1"/>
    <col min="17" max="17" width="8" style="5" customWidth="1"/>
    <col min="18" max="18" width="9.42578125" style="5" customWidth="1"/>
    <col min="19" max="16384" width="11.42578125" style="5"/>
  </cols>
  <sheetData>
    <row r="1" spans="1:19" s="4" customFormat="1" ht="13.5" thickBot="1" x14ac:dyDescent="0.25"/>
    <row r="2" spans="1:19" x14ac:dyDescent="0.2">
      <c r="A2" s="205" t="s">
        <v>116</v>
      </c>
      <c r="B2" s="206"/>
      <c r="C2" s="209" t="s">
        <v>95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1"/>
    </row>
    <row r="3" spans="1:19" ht="13.5" thickBot="1" x14ac:dyDescent="0.25">
      <c r="A3" s="207"/>
      <c r="B3" s="208"/>
      <c r="C3" s="212" t="s">
        <v>56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4"/>
    </row>
    <row r="4" spans="1:19" ht="13.5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">
      <c r="A5" s="215" t="s">
        <v>5</v>
      </c>
      <c r="B5" s="218" t="s">
        <v>120</v>
      </c>
      <c r="C5" s="221" t="s">
        <v>96</v>
      </c>
      <c r="D5" s="222"/>
      <c r="E5" s="222"/>
      <c r="F5" s="223"/>
      <c r="G5" s="221" t="s">
        <v>97</v>
      </c>
      <c r="H5" s="222"/>
      <c r="I5" s="222"/>
      <c r="J5" s="223"/>
      <c r="K5" s="221" t="s">
        <v>52</v>
      </c>
      <c r="L5" s="222"/>
      <c r="M5" s="222"/>
      <c r="N5" s="223"/>
      <c r="O5" s="221" t="s">
        <v>3</v>
      </c>
      <c r="P5" s="222"/>
      <c r="Q5" s="222"/>
      <c r="R5" s="222"/>
      <c r="S5" s="223"/>
    </row>
    <row r="6" spans="1:19" x14ac:dyDescent="0.2">
      <c r="A6" s="216"/>
      <c r="B6" s="219"/>
      <c r="C6" s="224" t="s">
        <v>121</v>
      </c>
      <c r="D6" s="198" t="s">
        <v>39</v>
      </c>
      <c r="E6" s="198"/>
      <c r="F6" s="199"/>
      <c r="G6" s="224" t="s">
        <v>121</v>
      </c>
      <c r="H6" s="198" t="s">
        <v>39</v>
      </c>
      <c r="I6" s="198"/>
      <c r="J6" s="199"/>
      <c r="K6" s="200" t="s">
        <v>121</v>
      </c>
      <c r="L6" s="198" t="s">
        <v>39</v>
      </c>
      <c r="M6" s="198"/>
      <c r="N6" s="199"/>
      <c r="O6" s="202" t="s">
        <v>122</v>
      </c>
      <c r="P6" s="198" t="s">
        <v>39</v>
      </c>
      <c r="Q6" s="198"/>
      <c r="R6" s="198"/>
      <c r="S6" s="203" t="s">
        <v>123</v>
      </c>
    </row>
    <row r="7" spans="1:19" ht="13.5" thickBot="1" x14ac:dyDescent="0.25">
      <c r="A7" s="217"/>
      <c r="B7" s="220"/>
      <c r="C7" s="225"/>
      <c r="D7" s="45" t="s">
        <v>96</v>
      </c>
      <c r="E7" s="45" t="s">
        <v>97</v>
      </c>
      <c r="F7" s="46" t="s">
        <v>52</v>
      </c>
      <c r="G7" s="225"/>
      <c r="H7" s="45" t="s">
        <v>96</v>
      </c>
      <c r="I7" s="45" t="s">
        <v>97</v>
      </c>
      <c r="J7" s="46" t="s">
        <v>52</v>
      </c>
      <c r="K7" s="201"/>
      <c r="L7" s="45" t="s">
        <v>96</v>
      </c>
      <c r="M7" s="45" t="s">
        <v>97</v>
      </c>
      <c r="N7" s="46" t="s">
        <v>52</v>
      </c>
      <c r="O7" s="200"/>
      <c r="P7" s="45" t="s">
        <v>96</v>
      </c>
      <c r="Q7" s="45" t="s">
        <v>97</v>
      </c>
      <c r="R7" s="45" t="s">
        <v>52</v>
      </c>
      <c r="S7" s="204"/>
    </row>
    <row r="8" spans="1:19" x14ac:dyDescent="0.2">
      <c r="A8" s="193" t="s">
        <v>0</v>
      </c>
      <c r="B8" s="47" t="s">
        <v>98</v>
      </c>
      <c r="C8" s="48">
        <v>20</v>
      </c>
      <c r="D8" s="49">
        <v>123</v>
      </c>
      <c r="E8" s="49">
        <v>11</v>
      </c>
      <c r="F8" s="50">
        <v>54</v>
      </c>
      <c r="G8" s="48">
        <v>6</v>
      </c>
      <c r="H8" s="49">
        <v>0</v>
      </c>
      <c r="I8" s="49">
        <v>32</v>
      </c>
      <c r="J8" s="50">
        <v>350</v>
      </c>
      <c r="K8" s="48"/>
      <c r="L8" s="49"/>
      <c r="M8" s="49"/>
      <c r="N8" s="50"/>
      <c r="O8" s="48">
        <f>C8+G8+K8</f>
        <v>26</v>
      </c>
      <c r="P8" s="49">
        <f t="shared" ref="P8:R15" si="0">D8+H8+L8</f>
        <v>123</v>
      </c>
      <c r="Q8" s="49">
        <f t="shared" si="0"/>
        <v>43</v>
      </c>
      <c r="R8" s="50">
        <f t="shared" si="0"/>
        <v>404</v>
      </c>
      <c r="S8" s="51">
        <f>P8+Q8+R8</f>
        <v>570</v>
      </c>
    </row>
    <row r="9" spans="1:19" x14ac:dyDescent="0.2">
      <c r="A9" s="194"/>
      <c r="B9" s="52" t="s">
        <v>99</v>
      </c>
      <c r="C9" s="53">
        <v>40</v>
      </c>
      <c r="D9" s="54">
        <v>534</v>
      </c>
      <c r="E9" s="54">
        <v>51</v>
      </c>
      <c r="F9" s="55">
        <v>233</v>
      </c>
      <c r="G9" s="53">
        <v>19</v>
      </c>
      <c r="H9" s="54">
        <v>15</v>
      </c>
      <c r="I9" s="54">
        <v>261</v>
      </c>
      <c r="J9" s="55">
        <v>110</v>
      </c>
      <c r="K9" s="53">
        <v>1</v>
      </c>
      <c r="L9" s="54">
        <v>0</v>
      </c>
      <c r="M9" s="54">
        <v>0</v>
      </c>
      <c r="N9" s="55">
        <v>15</v>
      </c>
      <c r="O9" s="53">
        <f t="shared" ref="O9:O15" si="1">C9+G9+K9</f>
        <v>60</v>
      </c>
      <c r="P9" s="54">
        <f t="shared" si="0"/>
        <v>549</v>
      </c>
      <c r="Q9" s="54">
        <f t="shared" si="0"/>
        <v>312</v>
      </c>
      <c r="R9" s="55">
        <f t="shared" si="0"/>
        <v>358</v>
      </c>
      <c r="S9" s="56">
        <f t="shared" ref="S9:S15" si="2">P9+Q9+R9</f>
        <v>1219</v>
      </c>
    </row>
    <row r="10" spans="1:19" x14ac:dyDescent="0.2">
      <c r="A10" s="194"/>
      <c r="B10" s="52" t="s">
        <v>100</v>
      </c>
      <c r="C10" s="53">
        <v>92</v>
      </c>
      <c r="D10" s="54">
        <v>2956</v>
      </c>
      <c r="E10" s="54">
        <v>160</v>
      </c>
      <c r="F10" s="55">
        <v>3261</v>
      </c>
      <c r="G10" s="53">
        <v>22</v>
      </c>
      <c r="H10" s="54">
        <v>59</v>
      </c>
      <c r="I10" s="54">
        <v>683</v>
      </c>
      <c r="J10" s="55">
        <v>297</v>
      </c>
      <c r="K10" s="53">
        <v>4</v>
      </c>
      <c r="L10" s="54">
        <v>0</v>
      </c>
      <c r="M10" s="54">
        <v>0</v>
      </c>
      <c r="N10" s="55">
        <v>136</v>
      </c>
      <c r="O10" s="53">
        <f t="shared" si="1"/>
        <v>118</v>
      </c>
      <c r="P10" s="54">
        <f t="shared" si="0"/>
        <v>3015</v>
      </c>
      <c r="Q10" s="54">
        <f t="shared" si="0"/>
        <v>843</v>
      </c>
      <c r="R10" s="55">
        <f t="shared" si="0"/>
        <v>3694</v>
      </c>
      <c r="S10" s="56">
        <f t="shared" si="2"/>
        <v>7552</v>
      </c>
    </row>
    <row r="11" spans="1:19" x14ac:dyDescent="0.2">
      <c r="A11" s="194"/>
      <c r="B11" s="52" t="s">
        <v>101</v>
      </c>
      <c r="C11" s="53">
        <v>64</v>
      </c>
      <c r="D11" s="54">
        <v>4218</v>
      </c>
      <c r="E11" s="54">
        <v>360</v>
      </c>
      <c r="F11" s="55">
        <v>1836</v>
      </c>
      <c r="G11" s="53">
        <v>8</v>
      </c>
      <c r="H11" s="54">
        <v>48</v>
      </c>
      <c r="I11" s="54">
        <v>491</v>
      </c>
      <c r="J11" s="55">
        <v>214</v>
      </c>
      <c r="K11" s="53"/>
      <c r="L11" s="54"/>
      <c r="M11" s="54"/>
      <c r="N11" s="55"/>
      <c r="O11" s="53">
        <f t="shared" si="1"/>
        <v>72</v>
      </c>
      <c r="P11" s="54">
        <f t="shared" si="0"/>
        <v>4266</v>
      </c>
      <c r="Q11" s="54">
        <f t="shared" si="0"/>
        <v>851</v>
      </c>
      <c r="R11" s="55">
        <f t="shared" si="0"/>
        <v>2050</v>
      </c>
      <c r="S11" s="56">
        <f t="shared" si="2"/>
        <v>7167</v>
      </c>
    </row>
    <row r="12" spans="1:19" x14ac:dyDescent="0.2">
      <c r="A12" s="194"/>
      <c r="B12" s="52" t="s">
        <v>102</v>
      </c>
      <c r="C12" s="53">
        <v>93</v>
      </c>
      <c r="D12" s="54">
        <v>12541</v>
      </c>
      <c r="E12" s="54">
        <v>687</v>
      </c>
      <c r="F12" s="55">
        <v>5287</v>
      </c>
      <c r="G12" s="53">
        <v>3</v>
      </c>
      <c r="H12" s="54">
        <v>0</v>
      </c>
      <c r="I12" s="54">
        <v>494</v>
      </c>
      <c r="J12" s="55">
        <v>197</v>
      </c>
      <c r="K12" s="53">
        <v>2</v>
      </c>
      <c r="L12" s="54">
        <v>0</v>
      </c>
      <c r="M12" s="54">
        <v>0</v>
      </c>
      <c r="N12" s="55">
        <v>281</v>
      </c>
      <c r="O12" s="53">
        <f t="shared" si="1"/>
        <v>98</v>
      </c>
      <c r="P12" s="54">
        <f t="shared" si="0"/>
        <v>12541</v>
      </c>
      <c r="Q12" s="54">
        <f t="shared" si="0"/>
        <v>1181</v>
      </c>
      <c r="R12" s="55">
        <f t="shared" si="0"/>
        <v>5765</v>
      </c>
      <c r="S12" s="56">
        <f t="shared" si="2"/>
        <v>19487</v>
      </c>
    </row>
    <row r="13" spans="1:19" x14ac:dyDescent="0.2">
      <c r="A13" s="194"/>
      <c r="B13" s="52" t="s">
        <v>103</v>
      </c>
      <c r="C13" s="53">
        <v>219</v>
      </c>
      <c r="D13" s="54">
        <v>72409</v>
      </c>
      <c r="E13" s="54">
        <v>2740</v>
      </c>
      <c r="F13" s="55">
        <v>30071</v>
      </c>
      <c r="G13" s="53">
        <v>6</v>
      </c>
      <c r="H13" s="54">
        <v>85</v>
      </c>
      <c r="I13" s="54">
        <v>1831</v>
      </c>
      <c r="J13" s="55">
        <v>767</v>
      </c>
      <c r="K13" s="53">
        <v>3</v>
      </c>
      <c r="L13" s="54">
        <v>0</v>
      </c>
      <c r="M13" s="54">
        <v>0</v>
      </c>
      <c r="N13" s="55">
        <v>999</v>
      </c>
      <c r="O13" s="53">
        <f t="shared" si="1"/>
        <v>228</v>
      </c>
      <c r="P13" s="54">
        <f t="shared" si="0"/>
        <v>72494</v>
      </c>
      <c r="Q13" s="54">
        <f t="shared" si="0"/>
        <v>4571</v>
      </c>
      <c r="R13" s="55">
        <f t="shared" si="0"/>
        <v>31837</v>
      </c>
      <c r="S13" s="56">
        <f t="shared" si="2"/>
        <v>108902</v>
      </c>
    </row>
    <row r="14" spans="1:19" x14ac:dyDescent="0.2">
      <c r="A14" s="194"/>
      <c r="B14" s="52" t="s">
        <v>104</v>
      </c>
      <c r="C14" s="53">
        <v>224</v>
      </c>
      <c r="D14" s="54">
        <v>155719</v>
      </c>
      <c r="E14" s="54">
        <v>3987</v>
      </c>
      <c r="F14" s="55">
        <v>63892</v>
      </c>
      <c r="G14" s="53">
        <v>6</v>
      </c>
      <c r="H14" s="54">
        <v>450</v>
      </c>
      <c r="I14" s="54">
        <v>3712</v>
      </c>
      <c r="J14" s="55">
        <v>1665</v>
      </c>
      <c r="K14" s="53">
        <v>1</v>
      </c>
      <c r="L14" s="54">
        <v>0</v>
      </c>
      <c r="M14" s="54">
        <v>0</v>
      </c>
      <c r="N14" s="55">
        <v>806</v>
      </c>
      <c r="O14" s="53">
        <f t="shared" si="1"/>
        <v>231</v>
      </c>
      <c r="P14" s="54">
        <f t="shared" si="0"/>
        <v>156169</v>
      </c>
      <c r="Q14" s="54">
        <f t="shared" si="0"/>
        <v>7699</v>
      </c>
      <c r="R14" s="55">
        <f t="shared" si="0"/>
        <v>66363</v>
      </c>
      <c r="S14" s="56">
        <f t="shared" si="2"/>
        <v>230231</v>
      </c>
    </row>
    <row r="15" spans="1:19" x14ac:dyDescent="0.2">
      <c r="A15" s="194"/>
      <c r="B15" s="52" t="s">
        <v>124</v>
      </c>
      <c r="C15" s="53">
        <v>82</v>
      </c>
      <c r="D15" s="54">
        <v>137486</v>
      </c>
      <c r="E15" s="54">
        <v>3519</v>
      </c>
      <c r="F15" s="55">
        <v>56399</v>
      </c>
      <c r="G15" s="53"/>
      <c r="H15" s="54"/>
      <c r="I15" s="54"/>
      <c r="J15" s="55"/>
      <c r="K15" s="53">
        <v>7</v>
      </c>
      <c r="L15" s="54">
        <v>0</v>
      </c>
      <c r="M15" s="54">
        <v>0</v>
      </c>
      <c r="N15" s="55">
        <v>16136</v>
      </c>
      <c r="O15" s="53">
        <f t="shared" si="1"/>
        <v>89</v>
      </c>
      <c r="P15" s="54">
        <f t="shared" si="0"/>
        <v>137486</v>
      </c>
      <c r="Q15" s="54">
        <f t="shared" si="0"/>
        <v>3519</v>
      </c>
      <c r="R15" s="55">
        <f t="shared" si="0"/>
        <v>72535</v>
      </c>
      <c r="S15" s="56">
        <f t="shared" si="2"/>
        <v>213540</v>
      </c>
    </row>
    <row r="16" spans="1:19" ht="13.5" thickBot="1" x14ac:dyDescent="0.25">
      <c r="A16" s="191" t="s">
        <v>125</v>
      </c>
      <c r="B16" s="192"/>
      <c r="C16" s="57">
        <f>SUM(C8:C15)</f>
        <v>834</v>
      </c>
      <c r="D16" s="57">
        <f t="shared" ref="D16:N16" si="3">SUM(D8:D15)</f>
        <v>385986</v>
      </c>
      <c r="E16" s="57">
        <f t="shared" si="3"/>
        <v>11515</v>
      </c>
      <c r="F16" s="57">
        <f t="shared" si="3"/>
        <v>161033</v>
      </c>
      <c r="G16" s="57">
        <f t="shared" si="3"/>
        <v>70</v>
      </c>
      <c r="H16" s="57">
        <f t="shared" si="3"/>
        <v>657</v>
      </c>
      <c r="I16" s="57">
        <f t="shared" si="3"/>
        <v>7504</v>
      </c>
      <c r="J16" s="57">
        <f t="shared" si="3"/>
        <v>3600</v>
      </c>
      <c r="K16" s="57">
        <f t="shared" si="3"/>
        <v>18</v>
      </c>
      <c r="L16" s="57">
        <f t="shared" si="3"/>
        <v>0</v>
      </c>
      <c r="M16" s="57">
        <f t="shared" si="3"/>
        <v>0</v>
      </c>
      <c r="N16" s="57">
        <f t="shared" si="3"/>
        <v>18373</v>
      </c>
      <c r="O16" s="57">
        <f>SUM(O8:O15)</f>
        <v>922</v>
      </c>
      <c r="P16" s="57">
        <f t="shared" ref="P16:S16" si="4">SUM(P8:P15)</f>
        <v>386643</v>
      </c>
      <c r="Q16" s="57">
        <f t="shared" si="4"/>
        <v>19019</v>
      </c>
      <c r="R16" s="57">
        <f t="shared" si="4"/>
        <v>183006</v>
      </c>
      <c r="S16" s="57">
        <f t="shared" si="4"/>
        <v>588668</v>
      </c>
    </row>
    <row r="17" spans="1:19" x14ac:dyDescent="0.2">
      <c r="A17" s="193" t="s">
        <v>1</v>
      </c>
      <c r="B17" s="47" t="s">
        <v>98</v>
      </c>
      <c r="C17" s="48">
        <v>10</v>
      </c>
      <c r="D17" s="49">
        <v>51</v>
      </c>
      <c r="E17" s="49">
        <v>0</v>
      </c>
      <c r="F17" s="50">
        <v>20</v>
      </c>
      <c r="G17" s="48">
        <v>7</v>
      </c>
      <c r="H17" s="49">
        <v>3</v>
      </c>
      <c r="I17" s="49">
        <v>42</v>
      </c>
      <c r="J17" s="50">
        <v>18</v>
      </c>
      <c r="K17" s="48"/>
      <c r="L17" s="49"/>
      <c r="M17" s="49"/>
      <c r="N17" s="50"/>
      <c r="O17" s="48">
        <f>C17+G17+K17</f>
        <v>17</v>
      </c>
      <c r="P17" s="49">
        <f t="shared" ref="P17:R24" si="5">D17+H17+L17</f>
        <v>54</v>
      </c>
      <c r="Q17" s="49">
        <f t="shared" si="5"/>
        <v>42</v>
      </c>
      <c r="R17" s="50">
        <f t="shared" si="5"/>
        <v>38</v>
      </c>
      <c r="S17" s="51">
        <f>P17+Q17+R17</f>
        <v>134</v>
      </c>
    </row>
    <row r="18" spans="1:19" x14ac:dyDescent="0.2">
      <c r="A18" s="194"/>
      <c r="B18" s="52" t="s">
        <v>99</v>
      </c>
      <c r="C18" s="53">
        <v>36</v>
      </c>
      <c r="D18" s="54">
        <v>466</v>
      </c>
      <c r="E18" s="54">
        <v>32</v>
      </c>
      <c r="F18" s="55">
        <v>196</v>
      </c>
      <c r="G18" s="53">
        <v>6</v>
      </c>
      <c r="H18" s="54">
        <v>2</v>
      </c>
      <c r="I18" s="54">
        <v>72</v>
      </c>
      <c r="J18" s="55">
        <v>30</v>
      </c>
      <c r="K18" s="53"/>
      <c r="L18" s="54"/>
      <c r="M18" s="54"/>
      <c r="N18" s="55"/>
      <c r="O18" s="53">
        <f t="shared" ref="O18:O24" si="6">C18+G18+K18</f>
        <v>42</v>
      </c>
      <c r="P18" s="54">
        <f t="shared" si="5"/>
        <v>468</v>
      </c>
      <c r="Q18" s="54">
        <f t="shared" si="5"/>
        <v>104</v>
      </c>
      <c r="R18" s="55">
        <f t="shared" si="5"/>
        <v>226</v>
      </c>
      <c r="S18" s="56">
        <f t="shared" ref="S18:S24" si="7">P18+Q18+R18</f>
        <v>798</v>
      </c>
    </row>
    <row r="19" spans="1:19" x14ac:dyDescent="0.2">
      <c r="A19" s="194"/>
      <c r="B19" s="52" t="s">
        <v>100</v>
      </c>
      <c r="C19" s="53">
        <v>84</v>
      </c>
      <c r="D19" s="54">
        <v>2778</v>
      </c>
      <c r="E19" s="54">
        <v>151</v>
      </c>
      <c r="F19" s="55">
        <v>1177</v>
      </c>
      <c r="G19" s="53">
        <v>13</v>
      </c>
      <c r="H19" s="54">
        <v>8</v>
      </c>
      <c r="I19" s="54">
        <v>335</v>
      </c>
      <c r="J19" s="55">
        <v>139</v>
      </c>
      <c r="K19" s="53"/>
      <c r="L19" s="54"/>
      <c r="M19" s="54"/>
      <c r="N19" s="55"/>
      <c r="O19" s="53">
        <f t="shared" si="6"/>
        <v>97</v>
      </c>
      <c r="P19" s="54">
        <f t="shared" si="5"/>
        <v>2786</v>
      </c>
      <c r="Q19" s="54">
        <f t="shared" si="5"/>
        <v>486</v>
      </c>
      <c r="R19" s="55">
        <f t="shared" si="5"/>
        <v>1316</v>
      </c>
      <c r="S19" s="56">
        <f t="shared" si="7"/>
        <v>4588</v>
      </c>
    </row>
    <row r="20" spans="1:19" x14ac:dyDescent="0.2">
      <c r="A20" s="194"/>
      <c r="B20" s="52" t="s">
        <v>101</v>
      </c>
      <c r="C20" s="53">
        <v>71</v>
      </c>
      <c r="D20" s="54">
        <v>4674</v>
      </c>
      <c r="E20" s="54">
        <v>277</v>
      </c>
      <c r="F20" s="55">
        <v>1978</v>
      </c>
      <c r="G20" s="53">
        <v>5</v>
      </c>
      <c r="H20" s="54">
        <v>13</v>
      </c>
      <c r="I20" s="54">
        <v>373</v>
      </c>
      <c r="J20" s="55">
        <v>154</v>
      </c>
      <c r="K20" s="53">
        <v>1</v>
      </c>
      <c r="L20" s="54">
        <v>0</v>
      </c>
      <c r="M20" s="54">
        <v>0</v>
      </c>
      <c r="N20" s="55">
        <v>80</v>
      </c>
      <c r="O20" s="53">
        <f t="shared" si="6"/>
        <v>77</v>
      </c>
      <c r="P20" s="54">
        <f t="shared" si="5"/>
        <v>4687</v>
      </c>
      <c r="Q20" s="54">
        <f t="shared" si="5"/>
        <v>650</v>
      </c>
      <c r="R20" s="55">
        <f t="shared" si="5"/>
        <v>2212</v>
      </c>
      <c r="S20" s="56">
        <f t="shared" si="7"/>
        <v>7549</v>
      </c>
    </row>
    <row r="21" spans="1:19" x14ac:dyDescent="0.2">
      <c r="A21" s="194"/>
      <c r="B21" s="52" t="s">
        <v>102</v>
      </c>
      <c r="C21" s="53">
        <v>118</v>
      </c>
      <c r="D21" s="54">
        <v>16461</v>
      </c>
      <c r="E21" s="54">
        <v>570</v>
      </c>
      <c r="F21" s="55">
        <v>6813</v>
      </c>
      <c r="G21" s="53">
        <v>4</v>
      </c>
      <c r="H21" s="54">
        <v>44</v>
      </c>
      <c r="I21" s="54">
        <v>487</v>
      </c>
      <c r="J21" s="55">
        <v>212</v>
      </c>
      <c r="K21" s="53">
        <v>4</v>
      </c>
      <c r="L21" s="54">
        <v>0</v>
      </c>
      <c r="M21" s="54">
        <v>0</v>
      </c>
      <c r="N21" s="55">
        <v>604</v>
      </c>
      <c r="O21" s="53">
        <f t="shared" si="6"/>
        <v>126</v>
      </c>
      <c r="P21" s="54">
        <f t="shared" si="5"/>
        <v>16505</v>
      </c>
      <c r="Q21" s="54">
        <f t="shared" si="5"/>
        <v>1057</v>
      </c>
      <c r="R21" s="55">
        <f t="shared" si="5"/>
        <v>7629</v>
      </c>
      <c r="S21" s="56">
        <f t="shared" si="7"/>
        <v>25191</v>
      </c>
    </row>
    <row r="22" spans="1:19" x14ac:dyDescent="0.2">
      <c r="A22" s="194"/>
      <c r="B22" s="52" t="s">
        <v>103</v>
      </c>
      <c r="C22" s="53">
        <v>297</v>
      </c>
      <c r="D22" s="54">
        <v>105858</v>
      </c>
      <c r="E22" s="54">
        <v>1828</v>
      </c>
      <c r="F22" s="55">
        <v>43074</v>
      </c>
      <c r="G22" s="53">
        <v>4</v>
      </c>
      <c r="H22" s="54">
        <v>20</v>
      </c>
      <c r="I22" s="54">
        <v>1062</v>
      </c>
      <c r="J22" s="55">
        <v>432</v>
      </c>
      <c r="K22" s="53">
        <v>4</v>
      </c>
      <c r="L22" s="54">
        <v>0</v>
      </c>
      <c r="M22" s="54">
        <v>0</v>
      </c>
      <c r="N22" s="55">
        <v>1363</v>
      </c>
      <c r="O22" s="53">
        <f t="shared" si="6"/>
        <v>305</v>
      </c>
      <c r="P22" s="54">
        <f t="shared" si="5"/>
        <v>105878</v>
      </c>
      <c r="Q22" s="54">
        <f t="shared" si="5"/>
        <v>2890</v>
      </c>
      <c r="R22" s="55">
        <f t="shared" si="5"/>
        <v>44869</v>
      </c>
      <c r="S22" s="56">
        <f t="shared" si="7"/>
        <v>153637</v>
      </c>
    </row>
    <row r="23" spans="1:19" x14ac:dyDescent="0.2">
      <c r="A23" s="194"/>
      <c r="B23" s="52" t="s">
        <v>104</v>
      </c>
      <c r="C23" s="53">
        <v>318</v>
      </c>
      <c r="D23" s="54">
        <v>215350</v>
      </c>
      <c r="E23" s="54">
        <v>2492</v>
      </c>
      <c r="F23" s="55">
        <v>87141</v>
      </c>
      <c r="G23" s="53">
        <v>1</v>
      </c>
      <c r="H23" s="54">
        <v>0</v>
      </c>
      <c r="I23" s="54">
        <v>619</v>
      </c>
      <c r="J23" s="55">
        <v>248</v>
      </c>
      <c r="K23" s="53">
        <v>2</v>
      </c>
      <c r="L23" s="54">
        <v>0</v>
      </c>
      <c r="M23" s="54">
        <v>0</v>
      </c>
      <c r="N23" s="55">
        <v>1285</v>
      </c>
      <c r="O23" s="53">
        <f t="shared" si="6"/>
        <v>321</v>
      </c>
      <c r="P23" s="54">
        <f t="shared" si="5"/>
        <v>215350</v>
      </c>
      <c r="Q23" s="54">
        <f t="shared" si="5"/>
        <v>3111</v>
      </c>
      <c r="R23" s="55">
        <f t="shared" si="5"/>
        <v>88674</v>
      </c>
      <c r="S23" s="56">
        <f t="shared" si="7"/>
        <v>307135</v>
      </c>
    </row>
    <row r="24" spans="1:19" x14ac:dyDescent="0.2">
      <c r="A24" s="194"/>
      <c r="B24" s="52" t="s">
        <v>124</v>
      </c>
      <c r="C24" s="53">
        <v>99</v>
      </c>
      <c r="D24" s="54">
        <v>134988</v>
      </c>
      <c r="E24" s="54">
        <v>1615</v>
      </c>
      <c r="F24" s="55">
        <v>54642</v>
      </c>
      <c r="G24" s="53">
        <v>1</v>
      </c>
      <c r="H24" s="54">
        <v>0</v>
      </c>
      <c r="I24" s="54">
        <v>1008</v>
      </c>
      <c r="J24" s="55">
        <v>403</v>
      </c>
      <c r="K24" s="53">
        <v>9</v>
      </c>
      <c r="L24" s="54">
        <v>0</v>
      </c>
      <c r="M24" s="54">
        <v>0</v>
      </c>
      <c r="N24" s="55">
        <v>17128</v>
      </c>
      <c r="O24" s="53">
        <f t="shared" si="6"/>
        <v>109</v>
      </c>
      <c r="P24" s="54">
        <f t="shared" si="5"/>
        <v>134988</v>
      </c>
      <c r="Q24" s="54">
        <f t="shared" si="5"/>
        <v>2623</v>
      </c>
      <c r="R24" s="55">
        <f t="shared" si="5"/>
        <v>72173</v>
      </c>
      <c r="S24" s="56">
        <f t="shared" si="7"/>
        <v>209784</v>
      </c>
    </row>
    <row r="25" spans="1:19" ht="13.5" thickBot="1" x14ac:dyDescent="0.25">
      <c r="A25" s="191" t="s">
        <v>126</v>
      </c>
      <c r="B25" s="192"/>
      <c r="C25" s="57">
        <f>SUM(C17:C24)</f>
        <v>1033</v>
      </c>
      <c r="D25" s="57">
        <f t="shared" ref="D25:S25" si="8">SUM(D17:D24)</f>
        <v>480626</v>
      </c>
      <c r="E25" s="57">
        <f t="shared" si="8"/>
        <v>6965</v>
      </c>
      <c r="F25" s="57">
        <f t="shared" si="8"/>
        <v>195041</v>
      </c>
      <c r="G25" s="57">
        <f t="shared" si="8"/>
        <v>41</v>
      </c>
      <c r="H25" s="57">
        <f t="shared" si="8"/>
        <v>90</v>
      </c>
      <c r="I25" s="57">
        <f t="shared" si="8"/>
        <v>3998</v>
      </c>
      <c r="J25" s="57">
        <f t="shared" si="8"/>
        <v>1636</v>
      </c>
      <c r="K25" s="57">
        <f t="shared" si="8"/>
        <v>20</v>
      </c>
      <c r="L25" s="57">
        <f t="shared" si="8"/>
        <v>0</v>
      </c>
      <c r="M25" s="57">
        <f t="shared" si="8"/>
        <v>0</v>
      </c>
      <c r="N25" s="57">
        <f t="shared" si="8"/>
        <v>20460</v>
      </c>
      <c r="O25" s="57">
        <f t="shared" si="8"/>
        <v>1094</v>
      </c>
      <c r="P25" s="57">
        <f t="shared" si="8"/>
        <v>480716</v>
      </c>
      <c r="Q25" s="57">
        <f t="shared" si="8"/>
        <v>10963</v>
      </c>
      <c r="R25" s="57">
        <f t="shared" si="8"/>
        <v>217137</v>
      </c>
      <c r="S25" s="57">
        <f t="shared" si="8"/>
        <v>708816</v>
      </c>
    </row>
    <row r="26" spans="1:19" x14ac:dyDescent="0.2">
      <c r="A26" s="193" t="s">
        <v>2</v>
      </c>
      <c r="B26" s="58" t="s">
        <v>98</v>
      </c>
      <c r="C26" s="48">
        <v>18</v>
      </c>
      <c r="D26" s="49">
        <v>85</v>
      </c>
      <c r="E26" s="49">
        <v>7</v>
      </c>
      <c r="F26" s="50">
        <v>37</v>
      </c>
      <c r="G26" s="48">
        <v>10</v>
      </c>
      <c r="H26" s="49">
        <v>0</v>
      </c>
      <c r="I26" s="49">
        <v>55</v>
      </c>
      <c r="J26" s="50">
        <v>23</v>
      </c>
      <c r="K26" s="48"/>
      <c r="L26" s="49"/>
      <c r="M26" s="49"/>
      <c r="N26" s="50"/>
      <c r="O26" s="48">
        <f>C26+G26+K26</f>
        <v>28</v>
      </c>
      <c r="P26" s="49">
        <f t="shared" ref="P26:R33" si="9">D26+H26+L26</f>
        <v>85</v>
      </c>
      <c r="Q26" s="49">
        <f t="shared" si="9"/>
        <v>62</v>
      </c>
      <c r="R26" s="50">
        <f t="shared" si="9"/>
        <v>60</v>
      </c>
      <c r="S26" s="51">
        <f>P26+Q26+R26</f>
        <v>207</v>
      </c>
    </row>
    <row r="27" spans="1:19" x14ac:dyDescent="0.2">
      <c r="A27" s="194"/>
      <c r="B27" s="59" t="s">
        <v>99</v>
      </c>
      <c r="C27" s="53">
        <v>19</v>
      </c>
      <c r="D27" s="54">
        <v>246</v>
      </c>
      <c r="E27" s="54">
        <v>18</v>
      </c>
      <c r="F27" s="55">
        <v>105</v>
      </c>
      <c r="G27" s="53">
        <v>4</v>
      </c>
      <c r="H27" s="54">
        <v>0</v>
      </c>
      <c r="I27" s="54">
        <v>57</v>
      </c>
      <c r="J27" s="55">
        <v>23</v>
      </c>
      <c r="K27" s="53">
        <v>2</v>
      </c>
      <c r="L27" s="54">
        <v>0</v>
      </c>
      <c r="M27" s="54">
        <v>0</v>
      </c>
      <c r="N27" s="55">
        <v>28</v>
      </c>
      <c r="O27" s="53">
        <f t="shared" ref="O27:O33" si="10">C27+G27+K27</f>
        <v>25</v>
      </c>
      <c r="P27" s="54">
        <f t="shared" si="9"/>
        <v>246</v>
      </c>
      <c r="Q27" s="54">
        <f t="shared" si="9"/>
        <v>75</v>
      </c>
      <c r="R27" s="55">
        <f t="shared" si="9"/>
        <v>156</v>
      </c>
      <c r="S27" s="56">
        <f t="shared" ref="S27:S33" si="11">P27+Q27+R27</f>
        <v>477</v>
      </c>
    </row>
    <row r="28" spans="1:19" x14ac:dyDescent="0.2">
      <c r="A28" s="194"/>
      <c r="B28" s="59" t="s">
        <v>100</v>
      </c>
      <c r="C28" s="53">
        <v>54</v>
      </c>
      <c r="D28" s="54">
        <v>1566</v>
      </c>
      <c r="E28" s="54">
        <v>141</v>
      </c>
      <c r="F28" s="55">
        <v>769</v>
      </c>
      <c r="G28" s="53">
        <v>12</v>
      </c>
      <c r="H28" s="54">
        <v>59</v>
      </c>
      <c r="I28" s="54">
        <v>309</v>
      </c>
      <c r="J28" s="55">
        <v>147</v>
      </c>
      <c r="K28" s="53">
        <v>3</v>
      </c>
      <c r="L28" s="54">
        <v>0</v>
      </c>
      <c r="M28" s="54">
        <v>0</v>
      </c>
      <c r="N28" s="55">
        <v>102</v>
      </c>
      <c r="O28" s="53">
        <f t="shared" si="10"/>
        <v>69</v>
      </c>
      <c r="P28" s="54">
        <f t="shared" si="9"/>
        <v>1625</v>
      </c>
      <c r="Q28" s="54">
        <f t="shared" si="9"/>
        <v>450</v>
      </c>
      <c r="R28" s="55">
        <f t="shared" si="9"/>
        <v>1018</v>
      </c>
      <c r="S28" s="56">
        <f t="shared" si="11"/>
        <v>3093</v>
      </c>
    </row>
    <row r="29" spans="1:19" x14ac:dyDescent="0.2">
      <c r="A29" s="194"/>
      <c r="B29" s="59" t="s">
        <v>101</v>
      </c>
      <c r="C29" s="53">
        <v>43</v>
      </c>
      <c r="D29" s="54">
        <v>2857</v>
      </c>
      <c r="E29" s="54">
        <v>239</v>
      </c>
      <c r="F29" s="55">
        <v>1239</v>
      </c>
      <c r="G29" s="53">
        <v>5</v>
      </c>
      <c r="H29" s="54">
        <v>12</v>
      </c>
      <c r="I29" s="54">
        <v>286</v>
      </c>
      <c r="J29" s="55">
        <v>119</v>
      </c>
      <c r="K29" s="53"/>
      <c r="L29" s="54"/>
      <c r="M29" s="54"/>
      <c r="N29" s="55"/>
      <c r="O29" s="53">
        <f t="shared" si="10"/>
        <v>48</v>
      </c>
      <c r="P29" s="54">
        <f t="shared" si="9"/>
        <v>2869</v>
      </c>
      <c r="Q29" s="54">
        <f t="shared" si="9"/>
        <v>525</v>
      </c>
      <c r="R29" s="55">
        <f t="shared" si="9"/>
        <v>1358</v>
      </c>
      <c r="S29" s="56">
        <f t="shared" si="11"/>
        <v>4752</v>
      </c>
    </row>
    <row r="30" spans="1:19" x14ac:dyDescent="0.2">
      <c r="A30" s="194"/>
      <c r="B30" s="59" t="s">
        <v>102</v>
      </c>
      <c r="C30" s="53">
        <v>51</v>
      </c>
      <c r="D30" s="54">
        <v>7012</v>
      </c>
      <c r="E30" s="54">
        <v>352</v>
      </c>
      <c r="F30" s="55">
        <v>2945</v>
      </c>
      <c r="G30" s="53">
        <v>8</v>
      </c>
      <c r="H30" s="54">
        <v>76</v>
      </c>
      <c r="I30" s="54">
        <v>926</v>
      </c>
      <c r="J30" s="55">
        <v>402</v>
      </c>
      <c r="K30" s="53">
        <v>3</v>
      </c>
      <c r="L30" s="54">
        <v>0</v>
      </c>
      <c r="M30" s="54">
        <v>0</v>
      </c>
      <c r="N30" s="55">
        <v>366</v>
      </c>
      <c r="O30" s="53">
        <f t="shared" si="10"/>
        <v>62</v>
      </c>
      <c r="P30" s="54">
        <f t="shared" si="9"/>
        <v>7088</v>
      </c>
      <c r="Q30" s="54">
        <f t="shared" si="9"/>
        <v>1278</v>
      </c>
      <c r="R30" s="55">
        <f t="shared" si="9"/>
        <v>3713</v>
      </c>
      <c r="S30" s="56">
        <f t="shared" si="11"/>
        <v>12079</v>
      </c>
    </row>
    <row r="31" spans="1:19" x14ac:dyDescent="0.2">
      <c r="A31" s="194"/>
      <c r="B31" s="59" t="s">
        <v>103</v>
      </c>
      <c r="C31" s="53">
        <v>174</v>
      </c>
      <c r="D31" s="54">
        <v>61062</v>
      </c>
      <c r="E31" s="54">
        <v>1605</v>
      </c>
      <c r="F31" s="55">
        <v>25071</v>
      </c>
      <c r="G31" s="53">
        <v>2</v>
      </c>
      <c r="H31" s="54">
        <v>0</v>
      </c>
      <c r="I31" s="54">
        <v>699</v>
      </c>
      <c r="J31" s="55">
        <v>279</v>
      </c>
      <c r="K31" s="53">
        <v>1</v>
      </c>
      <c r="L31" s="54">
        <v>0</v>
      </c>
      <c r="M31" s="54">
        <v>0</v>
      </c>
      <c r="N31" s="55">
        <v>210</v>
      </c>
      <c r="O31" s="53">
        <f t="shared" si="10"/>
        <v>177</v>
      </c>
      <c r="P31" s="54">
        <f t="shared" si="9"/>
        <v>61062</v>
      </c>
      <c r="Q31" s="54">
        <f t="shared" si="9"/>
        <v>2304</v>
      </c>
      <c r="R31" s="55">
        <f t="shared" si="9"/>
        <v>25560</v>
      </c>
      <c r="S31" s="56">
        <f t="shared" si="11"/>
        <v>88926</v>
      </c>
    </row>
    <row r="32" spans="1:19" x14ac:dyDescent="0.2">
      <c r="A32" s="194"/>
      <c r="B32" s="59" t="s">
        <v>104</v>
      </c>
      <c r="C32" s="53">
        <v>196</v>
      </c>
      <c r="D32" s="54">
        <v>135486</v>
      </c>
      <c r="E32" s="54">
        <v>2233</v>
      </c>
      <c r="F32" s="55">
        <v>55090</v>
      </c>
      <c r="G32" s="53">
        <v>1</v>
      </c>
      <c r="H32" s="54">
        <v>0</v>
      </c>
      <c r="I32" s="54">
        <v>514</v>
      </c>
      <c r="J32" s="55">
        <v>206</v>
      </c>
      <c r="K32" s="53">
        <v>2</v>
      </c>
      <c r="L32" s="54">
        <v>0</v>
      </c>
      <c r="M32" s="54">
        <v>0</v>
      </c>
      <c r="N32" s="55">
        <v>1177</v>
      </c>
      <c r="O32" s="53">
        <f t="shared" si="10"/>
        <v>199</v>
      </c>
      <c r="P32" s="54">
        <f t="shared" si="9"/>
        <v>135486</v>
      </c>
      <c r="Q32" s="54">
        <f t="shared" si="9"/>
        <v>2747</v>
      </c>
      <c r="R32" s="55">
        <f t="shared" si="9"/>
        <v>56473</v>
      </c>
      <c r="S32" s="56">
        <f t="shared" si="11"/>
        <v>194706</v>
      </c>
    </row>
    <row r="33" spans="1:19" x14ac:dyDescent="0.2">
      <c r="A33" s="194"/>
      <c r="B33" s="59" t="s">
        <v>124</v>
      </c>
      <c r="C33" s="53">
        <v>131</v>
      </c>
      <c r="D33" s="54">
        <v>237985</v>
      </c>
      <c r="E33" s="54">
        <v>3469</v>
      </c>
      <c r="F33" s="55">
        <v>96578</v>
      </c>
      <c r="G33" s="53"/>
      <c r="H33" s="54"/>
      <c r="I33" s="54"/>
      <c r="J33" s="55"/>
      <c r="K33" s="53">
        <v>4</v>
      </c>
      <c r="L33" s="54">
        <v>0</v>
      </c>
      <c r="M33" s="54">
        <v>0</v>
      </c>
      <c r="N33" s="55">
        <v>10750</v>
      </c>
      <c r="O33" s="53">
        <f t="shared" si="10"/>
        <v>135</v>
      </c>
      <c r="P33" s="54">
        <f t="shared" si="9"/>
        <v>237985</v>
      </c>
      <c r="Q33" s="54">
        <f t="shared" si="9"/>
        <v>3469</v>
      </c>
      <c r="R33" s="55">
        <f t="shared" si="9"/>
        <v>107328</v>
      </c>
      <c r="S33" s="56">
        <f t="shared" si="11"/>
        <v>348782</v>
      </c>
    </row>
    <row r="34" spans="1:19" ht="13.5" thickBot="1" x14ac:dyDescent="0.25">
      <c r="A34" s="191" t="s">
        <v>127</v>
      </c>
      <c r="B34" s="195"/>
      <c r="C34" s="57">
        <f>SUM(C26:C33)</f>
        <v>686</v>
      </c>
      <c r="D34" s="57">
        <f>SUM(D26:D33)</f>
        <v>446299</v>
      </c>
      <c r="E34" s="57">
        <f t="shared" ref="E34:S34" si="12">SUM(E26:E33)</f>
        <v>8064</v>
      </c>
      <c r="F34" s="57">
        <f t="shared" si="12"/>
        <v>181834</v>
      </c>
      <c r="G34" s="57">
        <f t="shared" si="12"/>
        <v>42</v>
      </c>
      <c r="H34" s="57">
        <f t="shared" si="12"/>
        <v>147</v>
      </c>
      <c r="I34" s="57">
        <f t="shared" si="12"/>
        <v>2846</v>
      </c>
      <c r="J34" s="57">
        <f t="shared" si="12"/>
        <v>1199</v>
      </c>
      <c r="K34" s="57">
        <f t="shared" si="12"/>
        <v>15</v>
      </c>
      <c r="L34" s="57">
        <f t="shared" si="12"/>
        <v>0</v>
      </c>
      <c r="M34" s="57">
        <f t="shared" si="12"/>
        <v>0</v>
      </c>
      <c r="N34" s="57">
        <f t="shared" si="12"/>
        <v>12633</v>
      </c>
      <c r="O34" s="57">
        <f t="shared" si="12"/>
        <v>743</v>
      </c>
      <c r="P34" s="57">
        <f t="shared" si="12"/>
        <v>446446</v>
      </c>
      <c r="Q34" s="57">
        <f t="shared" si="12"/>
        <v>10910</v>
      </c>
      <c r="R34" s="57">
        <f t="shared" si="12"/>
        <v>195666</v>
      </c>
      <c r="S34" s="57">
        <f t="shared" si="12"/>
        <v>653022</v>
      </c>
    </row>
    <row r="35" spans="1:19" ht="13.5" thickBot="1" x14ac:dyDescent="0.25">
      <c r="A35" s="196" t="s">
        <v>48</v>
      </c>
      <c r="B35" s="197"/>
      <c r="C35" s="60">
        <f>C16+C25+C34</f>
        <v>2553</v>
      </c>
      <c r="D35" s="60">
        <f>D16+D25+D34</f>
        <v>1312911</v>
      </c>
      <c r="E35" s="60">
        <f t="shared" ref="E35:S35" si="13">E16+E25+E34</f>
        <v>26544</v>
      </c>
      <c r="F35" s="60">
        <f t="shared" si="13"/>
        <v>537908</v>
      </c>
      <c r="G35" s="60">
        <f t="shared" si="13"/>
        <v>153</v>
      </c>
      <c r="H35" s="60">
        <f t="shared" si="13"/>
        <v>894</v>
      </c>
      <c r="I35" s="60">
        <f t="shared" si="13"/>
        <v>14348</v>
      </c>
      <c r="J35" s="60">
        <f t="shared" si="13"/>
        <v>6435</v>
      </c>
      <c r="K35" s="60">
        <f t="shared" si="13"/>
        <v>53</v>
      </c>
      <c r="L35" s="60">
        <f t="shared" si="13"/>
        <v>0</v>
      </c>
      <c r="M35" s="60">
        <f t="shared" si="13"/>
        <v>0</v>
      </c>
      <c r="N35" s="60">
        <f t="shared" si="13"/>
        <v>51466</v>
      </c>
      <c r="O35" s="60">
        <f t="shared" si="13"/>
        <v>2759</v>
      </c>
      <c r="P35" s="60">
        <f t="shared" si="13"/>
        <v>1313805</v>
      </c>
      <c r="Q35" s="60">
        <f t="shared" si="13"/>
        <v>40892</v>
      </c>
      <c r="R35" s="60">
        <f t="shared" si="13"/>
        <v>595809</v>
      </c>
      <c r="S35" s="60">
        <f t="shared" si="13"/>
        <v>1950506</v>
      </c>
    </row>
  </sheetData>
  <mergeCells count="25">
    <mergeCell ref="S6:S7"/>
    <mergeCell ref="A8:A15"/>
    <mergeCell ref="A16:B16"/>
    <mergeCell ref="A17:A24"/>
    <mergeCell ref="A2:B3"/>
    <mergeCell ref="C2:S2"/>
    <mergeCell ref="C3:S3"/>
    <mergeCell ref="A5:A7"/>
    <mergeCell ref="B5:B7"/>
    <mergeCell ref="C5:F5"/>
    <mergeCell ref="G5:J5"/>
    <mergeCell ref="K5:N5"/>
    <mergeCell ref="O5:S5"/>
    <mergeCell ref="C6:C7"/>
    <mergeCell ref="D6:F6"/>
    <mergeCell ref="G6:G7"/>
    <mergeCell ref="A25:B25"/>
    <mergeCell ref="A26:A33"/>
    <mergeCell ref="A34:B34"/>
    <mergeCell ref="A35:B35"/>
    <mergeCell ref="P6:R6"/>
    <mergeCell ref="H6:J6"/>
    <mergeCell ref="K6:K7"/>
    <mergeCell ref="L6:N6"/>
    <mergeCell ref="O6:O7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R28"/>
  <sheetViews>
    <sheetView zoomScaleNormal="100" workbookViewId="0"/>
  </sheetViews>
  <sheetFormatPr baseColWidth="10" defaultRowHeight="15.75" x14ac:dyDescent="0.25"/>
  <cols>
    <col min="1" max="16384" width="11.42578125" style="6"/>
  </cols>
  <sheetData>
    <row r="2" spans="1:18" x14ac:dyDescent="0.25">
      <c r="A2" s="236" t="s">
        <v>116</v>
      </c>
      <c r="B2" s="236"/>
      <c r="C2" s="238" t="s">
        <v>51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</row>
    <row r="3" spans="1:18" x14ac:dyDescent="0.25">
      <c r="A3" s="237"/>
      <c r="B3" s="237"/>
      <c r="C3" s="240" t="s">
        <v>56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</row>
    <row r="4" spans="1:18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x14ac:dyDescent="0.25">
      <c r="A5" s="242" t="s">
        <v>57</v>
      </c>
      <c r="B5" s="244" t="s">
        <v>58</v>
      </c>
      <c r="C5" s="247" t="s">
        <v>0</v>
      </c>
      <c r="D5" s="248"/>
      <c r="E5" s="248"/>
      <c r="F5" s="249"/>
      <c r="G5" s="247" t="s">
        <v>1</v>
      </c>
      <c r="H5" s="248"/>
      <c r="I5" s="248"/>
      <c r="J5" s="249"/>
      <c r="K5" s="247" t="s">
        <v>2</v>
      </c>
      <c r="L5" s="248"/>
      <c r="M5" s="248"/>
      <c r="N5" s="249"/>
      <c r="O5" s="247" t="s">
        <v>6</v>
      </c>
      <c r="P5" s="248"/>
      <c r="Q5" s="248"/>
      <c r="R5" s="249"/>
    </row>
    <row r="6" spans="1:18" x14ac:dyDescent="0.25">
      <c r="A6" s="242"/>
      <c r="B6" s="245"/>
      <c r="C6" s="250" t="s">
        <v>54</v>
      </c>
      <c r="D6" s="247" t="s">
        <v>41</v>
      </c>
      <c r="E6" s="248"/>
      <c r="F6" s="249"/>
      <c r="G6" s="251" t="s">
        <v>54</v>
      </c>
      <c r="H6" s="247" t="s">
        <v>41</v>
      </c>
      <c r="I6" s="248"/>
      <c r="J6" s="249"/>
      <c r="K6" s="244" t="s">
        <v>54</v>
      </c>
      <c r="L6" s="247" t="s">
        <v>41</v>
      </c>
      <c r="M6" s="248"/>
      <c r="N6" s="248"/>
      <c r="O6" s="250" t="s">
        <v>54</v>
      </c>
      <c r="P6" s="228" t="s">
        <v>41</v>
      </c>
      <c r="Q6" s="228"/>
      <c r="R6" s="228"/>
    </row>
    <row r="7" spans="1:18" ht="16.5" thickBot="1" x14ac:dyDescent="0.3">
      <c r="A7" s="243"/>
      <c r="B7" s="246"/>
      <c r="C7" s="244"/>
      <c r="D7" s="18" t="s">
        <v>55</v>
      </c>
      <c r="E7" s="18" t="s">
        <v>52</v>
      </c>
      <c r="F7" s="18" t="s">
        <v>4</v>
      </c>
      <c r="G7" s="252"/>
      <c r="H7" s="18" t="s">
        <v>55</v>
      </c>
      <c r="I7" s="18" t="s">
        <v>52</v>
      </c>
      <c r="J7" s="18" t="s">
        <v>4</v>
      </c>
      <c r="K7" s="246"/>
      <c r="L7" s="18" t="s">
        <v>55</v>
      </c>
      <c r="M7" s="18" t="s">
        <v>52</v>
      </c>
      <c r="N7" s="19" t="s">
        <v>4</v>
      </c>
      <c r="O7" s="250"/>
      <c r="P7" s="20" t="s">
        <v>55</v>
      </c>
      <c r="Q7" s="20" t="s">
        <v>52</v>
      </c>
      <c r="R7" s="20" t="s">
        <v>4</v>
      </c>
    </row>
    <row r="8" spans="1:18" ht="16.5" thickBot="1" x14ac:dyDescent="0.3">
      <c r="A8" s="229" t="s">
        <v>52</v>
      </c>
      <c r="B8" s="21" t="s">
        <v>59</v>
      </c>
      <c r="C8" s="22">
        <v>0</v>
      </c>
      <c r="D8" s="22">
        <v>0</v>
      </c>
      <c r="E8" s="22">
        <v>0</v>
      </c>
      <c r="F8" s="23">
        <f>D8+E8</f>
        <v>0</v>
      </c>
      <c r="G8" s="22">
        <v>1</v>
      </c>
      <c r="H8" s="22">
        <v>0</v>
      </c>
      <c r="I8" s="22">
        <v>3</v>
      </c>
      <c r="J8" s="23">
        <f>H8+I8</f>
        <v>3</v>
      </c>
      <c r="K8" s="22">
        <v>0</v>
      </c>
      <c r="L8" s="22">
        <v>0</v>
      </c>
      <c r="M8" s="22">
        <v>0</v>
      </c>
      <c r="N8" s="23">
        <f>L8+M8</f>
        <v>0</v>
      </c>
      <c r="O8" s="22">
        <f>C8+G8+K8</f>
        <v>1</v>
      </c>
      <c r="P8" s="22">
        <f t="shared" ref="P8:Q15" si="0">D8+H8+L8</f>
        <v>0</v>
      </c>
      <c r="Q8" s="22">
        <f t="shared" si="0"/>
        <v>3</v>
      </c>
      <c r="R8" s="23">
        <f>P8+Q8</f>
        <v>3</v>
      </c>
    </row>
    <row r="9" spans="1:18" ht="16.5" thickBot="1" x14ac:dyDescent="0.3">
      <c r="A9" s="230"/>
      <c r="B9" s="21" t="s">
        <v>60</v>
      </c>
      <c r="C9" s="22">
        <v>0</v>
      </c>
      <c r="D9" s="22">
        <v>0</v>
      </c>
      <c r="E9" s="22">
        <v>0</v>
      </c>
      <c r="F9" s="23">
        <f t="shared" ref="F9:F15" si="1">D9+E9</f>
        <v>0</v>
      </c>
      <c r="G9" s="22">
        <v>1</v>
      </c>
      <c r="H9" s="22">
        <v>0</v>
      </c>
      <c r="I9" s="22">
        <v>18</v>
      </c>
      <c r="J9" s="23">
        <f t="shared" ref="J9:J15" si="2">H9+I9</f>
        <v>18</v>
      </c>
      <c r="K9" s="22">
        <v>2</v>
      </c>
      <c r="L9" s="22">
        <v>0</v>
      </c>
      <c r="M9" s="22">
        <v>24</v>
      </c>
      <c r="N9" s="23">
        <f t="shared" ref="N9:N15" si="3">L9+M9</f>
        <v>24</v>
      </c>
      <c r="O9" s="22">
        <f t="shared" ref="O9:O15" si="4">C9+G9+K9</f>
        <v>3</v>
      </c>
      <c r="P9" s="22">
        <f t="shared" si="0"/>
        <v>0</v>
      </c>
      <c r="Q9" s="22">
        <f t="shared" si="0"/>
        <v>42</v>
      </c>
      <c r="R9" s="23">
        <f t="shared" ref="R9:R15" si="5">P9+Q9</f>
        <v>42</v>
      </c>
    </row>
    <row r="10" spans="1:18" ht="16.5" thickBot="1" x14ac:dyDescent="0.3">
      <c r="A10" s="230"/>
      <c r="B10" s="24" t="s">
        <v>61</v>
      </c>
      <c r="C10" s="22">
        <v>3</v>
      </c>
      <c r="D10" s="22">
        <v>0</v>
      </c>
      <c r="E10" s="22">
        <v>89</v>
      </c>
      <c r="F10" s="23">
        <f t="shared" si="1"/>
        <v>89</v>
      </c>
      <c r="G10" s="22">
        <v>2</v>
      </c>
      <c r="H10" s="22">
        <v>0</v>
      </c>
      <c r="I10" s="22">
        <v>93</v>
      </c>
      <c r="J10" s="23">
        <f t="shared" si="2"/>
        <v>93</v>
      </c>
      <c r="K10" s="22">
        <v>1</v>
      </c>
      <c r="L10" s="22">
        <v>0</v>
      </c>
      <c r="M10" s="22">
        <v>40</v>
      </c>
      <c r="N10" s="23">
        <f t="shared" si="3"/>
        <v>40</v>
      </c>
      <c r="O10" s="22">
        <f t="shared" si="4"/>
        <v>6</v>
      </c>
      <c r="P10" s="22">
        <f t="shared" si="0"/>
        <v>0</v>
      </c>
      <c r="Q10" s="22">
        <f t="shared" si="0"/>
        <v>222</v>
      </c>
      <c r="R10" s="23">
        <f t="shared" si="5"/>
        <v>222</v>
      </c>
    </row>
    <row r="11" spans="1:18" ht="16.5" thickBot="1" x14ac:dyDescent="0.3">
      <c r="A11" s="230"/>
      <c r="B11" s="24" t="s">
        <v>62</v>
      </c>
      <c r="C11" s="22">
        <v>1</v>
      </c>
      <c r="D11" s="22">
        <v>0</v>
      </c>
      <c r="E11" s="22">
        <v>52</v>
      </c>
      <c r="F11" s="23">
        <f t="shared" si="1"/>
        <v>52</v>
      </c>
      <c r="G11" s="22">
        <v>1</v>
      </c>
      <c r="H11" s="22">
        <v>0</v>
      </c>
      <c r="I11" s="22">
        <v>70</v>
      </c>
      <c r="J11" s="23">
        <f t="shared" si="2"/>
        <v>70</v>
      </c>
      <c r="K11" s="22">
        <v>1</v>
      </c>
      <c r="L11" s="22">
        <v>0</v>
      </c>
      <c r="M11" s="22">
        <v>96</v>
      </c>
      <c r="N11" s="23">
        <f t="shared" si="3"/>
        <v>96</v>
      </c>
      <c r="O11" s="22">
        <f t="shared" si="4"/>
        <v>3</v>
      </c>
      <c r="P11" s="22">
        <f t="shared" si="0"/>
        <v>0</v>
      </c>
      <c r="Q11" s="22">
        <f t="shared" si="0"/>
        <v>218</v>
      </c>
      <c r="R11" s="23">
        <f t="shared" si="5"/>
        <v>218</v>
      </c>
    </row>
    <row r="12" spans="1:18" ht="16.5" thickBot="1" x14ac:dyDescent="0.3">
      <c r="A12" s="230"/>
      <c r="B12" s="24" t="s">
        <v>63</v>
      </c>
      <c r="C12" s="22">
        <v>2</v>
      </c>
      <c r="D12" s="22">
        <v>0</v>
      </c>
      <c r="E12" s="22">
        <v>270</v>
      </c>
      <c r="F12" s="23">
        <f t="shared" si="1"/>
        <v>270</v>
      </c>
      <c r="G12" s="22">
        <v>1</v>
      </c>
      <c r="H12" s="22">
        <v>0</v>
      </c>
      <c r="I12" s="22">
        <v>120</v>
      </c>
      <c r="J12" s="23">
        <f t="shared" si="2"/>
        <v>120</v>
      </c>
      <c r="K12" s="22">
        <v>2</v>
      </c>
      <c r="L12" s="22">
        <v>0</v>
      </c>
      <c r="M12" s="22">
        <v>248</v>
      </c>
      <c r="N12" s="23">
        <f t="shared" si="3"/>
        <v>248</v>
      </c>
      <c r="O12" s="22">
        <f t="shared" si="4"/>
        <v>5</v>
      </c>
      <c r="P12" s="22">
        <f t="shared" si="0"/>
        <v>0</v>
      </c>
      <c r="Q12" s="22">
        <f t="shared" si="0"/>
        <v>638</v>
      </c>
      <c r="R12" s="23">
        <f t="shared" si="5"/>
        <v>638</v>
      </c>
    </row>
    <row r="13" spans="1:18" ht="16.5" thickBot="1" x14ac:dyDescent="0.3">
      <c r="A13" s="230"/>
      <c r="B13" s="24" t="s">
        <v>64</v>
      </c>
      <c r="C13" s="22">
        <v>37</v>
      </c>
      <c r="D13" s="22">
        <v>0</v>
      </c>
      <c r="E13" s="22">
        <v>11474</v>
      </c>
      <c r="F13" s="23">
        <f t="shared" si="1"/>
        <v>11474</v>
      </c>
      <c r="G13" s="22">
        <v>21</v>
      </c>
      <c r="H13" s="22">
        <v>0</v>
      </c>
      <c r="I13" s="22">
        <v>6761</v>
      </c>
      <c r="J13" s="23">
        <f t="shared" si="2"/>
        <v>6761</v>
      </c>
      <c r="K13" s="22">
        <v>8</v>
      </c>
      <c r="L13" s="22">
        <v>0</v>
      </c>
      <c r="M13" s="22">
        <v>2702</v>
      </c>
      <c r="N13" s="23">
        <f t="shared" si="3"/>
        <v>2702</v>
      </c>
      <c r="O13" s="22">
        <f t="shared" si="4"/>
        <v>66</v>
      </c>
      <c r="P13" s="22">
        <f t="shared" si="0"/>
        <v>0</v>
      </c>
      <c r="Q13" s="22">
        <f t="shared" si="0"/>
        <v>20937</v>
      </c>
      <c r="R13" s="23">
        <f t="shared" si="5"/>
        <v>20937</v>
      </c>
    </row>
    <row r="14" spans="1:18" ht="16.5" thickBot="1" x14ac:dyDescent="0.3">
      <c r="A14" s="230"/>
      <c r="B14" s="24" t="s">
        <v>65</v>
      </c>
      <c r="C14" s="22">
        <v>350</v>
      </c>
      <c r="D14" s="22">
        <v>0</v>
      </c>
      <c r="E14" s="22">
        <v>241468</v>
      </c>
      <c r="F14" s="23">
        <f t="shared" si="1"/>
        <v>241468</v>
      </c>
      <c r="G14" s="22">
        <v>144</v>
      </c>
      <c r="H14" s="22">
        <v>0</v>
      </c>
      <c r="I14" s="22">
        <v>98004</v>
      </c>
      <c r="J14" s="23">
        <f t="shared" si="2"/>
        <v>98004</v>
      </c>
      <c r="K14" s="22">
        <v>113</v>
      </c>
      <c r="L14" s="22">
        <v>0</v>
      </c>
      <c r="M14" s="22">
        <v>81633</v>
      </c>
      <c r="N14" s="23">
        <f t="shared" si="3"/>
        <v>81633</v>
      </c>
      <c r="O14" s="22">
        <f t="shared" si="4"/>
        <v>607</v>
      </c>
      <c r="P14" s="22">
        <f t="shared" si="0"/>
        <v>0</v>
      </c>
      <c r="Q14" s="22">
        <f t="shared" si="0"/>
        <v>421105</v>
      </c>
      <c r="R14" s="23">
        <f t="shared" si="5"/>
        <v>421105</v>
      </c>
    </row>
    <row r="15" spans="1:18" ht="16.5" thickBot="1" x14ac:dyDescent="0.3">
      <c r="A15" s="231"/>
      <c r="B15" s="24" t="s">
        <v>66</v>
      </c>
      <c r="C15" s="22">
        <v>1500</v>
      </c>
      <c r="D15" s="22">
        <v>0</v>
      </c>
      <c r="E15" s="22">
        <v>4115270</v>
      </c>
      <c r="F15" s="23">
        <f t="shared" si="1"/>
        <v>4115270</v>
      </c>
      <c r="G15" s="22">
        <v>510</v>
      </c>
      <c r="H15" s="22">
        <v>0</v>
      </c>
      <c r="I15" s="22">
        <v>1091195</v>
      </c>
      <c r="J15" s="23">
        <f t="shared" si="2"/>
        <v>1091195</v>
      </c>
      <c r="K15" s="22">
        <v>874</v>
      </c>
      <c r="L15" s="22">
        <v>0</v>
      </c>
      <c r="M15" s="22">
        <v>2439365</v>
      </c>
      <c r="N15" s="23">
        <f t="shared" si="3"/>
        <v>2439365</v>
      </c>
      <c r="O15" s="22">
        <f t="shared" si="4"/>
        <v>2884</v>
      </c>
      <c r="P15" s="22">
        <f t="shared" si="0"/>
        <v>0</v>
      </c>
      <c r="Q15" s="22">
        <f t="shared" si="0"/>
        <v>7645830</v>
      </c>
      <c r="R15" s="23">
        <f t="shared" si="5"/>
        <v>7645830</v>
      </c>
    </row>
    <row r="16" spans="1:18" ht="16.5" thickBot="1" x14ac:dyDescent="0.3">
      <c r="A16" s="232" t="s">
        <v>67</v>
      </c>
      <c r="B16" s="232"/>
      <c r="C16" s="25">
        <f>SUM(C8:C15)</f>
        <v>1893</v>
      </c>
      <c r="D16" s="25">
        <f t="shared" ref="D16:R16" si="6">SUM(D8:D15)</f>
        <v>0</v>
      </c>
      <c r="E16" s="25">
        <f t="shared" si="6"/>
        <v>4368623</v>
      </c>
      <c r="F16" s="25">
        <f t="shared" si="6"/>
        <v>4368623</v>
      </c>
      <c r="G16" s="25">
        <f t="shared" si="6"/>
        <v>681</v>
      </c>
      <c r="H16" s="25">
        <f t="shared" si="6"/>
        <v>0</v>
      </c>
      <c r="I16" s="25">
        <f t="shared" si="6"/>
        <v>1196264</v>
      </c>
      <c r="J16" s="25">
        <f t="shared" si="6"/>
        <v>1196264</v>
      </c>
      <c r="K16" s="25">
        <f t="shared" si="6"/>
        <v>1001</v>
      </c>
      <c r="L16" s="25">
        <f t="shared" si="6"/>
        <v>0</v>
      </c>
      <c r="M16" s="25">
        <f t="shared" si="6"/>
        <v>2524108</v>
      </c>
      <c r="N16" s="25">
        <f t="shared" si="6"/>
        <v>2524108</v>
      </c>
      <c r="O16" s="25">
        <f t="shared" si="6"/>
        <v>3575</v>
      </c>
      <c r="P16" s="25">
        <f t="shared" si="6"/>
        <v>0</v>
      </c>
      <c r="Q16" s="25">
        <f t="shared" si="6"/>
        <v>8088995</v>
      </c>
      <c r="R16" s="25">
        <f t="shared" si="6"/>
        <v>8088995</v>
      </c>
    </row>
    <row r="17" spans="1:18" ht="16.5" thickBot="1" x14ac:dyDescent="0.3">
      <c r="A17" s="233" t="s">
        <v>53</v>
      </c>
      <c r="B17" s="21" t="s">
        <v>68</v>
      </c>
      <c r="C17" s="26">
        <v>0</v>
      </c>
      <c r="D17" s="26">
        <v>0</v>
      </c>
      <c r="E17" s="26">
        <v>0</v>
      </c>
      <c r="F17" s="23">
        <f>D17+E17</f>
        <v>0</v>
      </c>
      <c r="G17" s="26">
        <v>0</v>
      </c>
      <c r="H17" s="26">
        <v>0</v>
      </c>
      <c r="I17" s="26">
        <v>0</v>
      </c>
      <c r="J17" s="23">
        <f>H17+I17</f>
        <v>0</v>
      </c>
      <c r="K17" s="26">
        <v>0</v>
      </c>
      <c r="L17" s="26">
        <v>0</v>
      </c>
      <c r="M17" s="26">
        <v>0</v>
      </c>
      <c r="N17" s="23">
        <f>L17+M17</f>
        <v>0</v>
      </c>
      <c r="O17" s="22">
        <f>C17+G17+K17</f>
        <v>0</v>
      </c>
      <c r="P17" s="22">
        <f>D17+H17+L17</f>
        <v>0</v>
      </c>
      <c r="Q17" s="22">
        <f>E17+I17+M17</f>
        <v>0</v>
      </c>
      <c r="R17" s="23">
        <f>P17+Q17</f>
        <v>0</v>
      </c>
    </row>
    <row r="18" spans="1:18" ht="16.5" thickBot="1" x14ac:dyDescent="0.3">
      <c r="A18" s="233"/>
      <c r="B18" s="21" t="s">
        <v>69</v>
      </c>
      <c r="C18" s="26">
        <v>1</v>
      </c>
      <c r="D18" s="26">
        <v>6</v>
      </c>
      <c r="E18" s="26">
        <v>16</v>
      </c>
      <c r="F18" s="23">
        <f t="shared" ref="F18:F25" si="7">D18+E18</f>
        <v>22</v>
      </c>
      <c r="G18" s="26">
        <v>4</v>
      </c>
      <c r="H18" s="26">
        <v>36</v>
      </c>
      <c r="I18" s="26">
        <v>50</v>
      </c>
      <c r="J18" s="23">
        <f t="shared" ref="J18:J25" si="8">H18+I18</f>
        <v>86</v>
      </c>
      <c r="K18" s="26">
        <v>1</v>
      </c>
      <c r="L18" s="26">
        <v>7</v>
      </c>
      <c r="M18" s="26">
        <v>0</v>
      </c>
      <c r="N18" s="23">
        <f t="shared" ref="N18:N25" si="9">L18+M18</f>
        <v>7</v>
      </c>
      <c r="O18" s="22">
        <f t="shared" ref="O18:Q25" si="10">C18+G18+K18</f>
        <v>6</v>
      </c>
      <c r="P18" s="22">
        <f t="shared" si="10"/>
        <v>49</v>
      </c>
      <c r="Q18" s="22">
        <f t="shared" si="10"/>
        <v>66</v>
      </c>
      <c r="R18" s="23">
        <f t="shared" ref="R18:R25" si="11">P18+Q18</f>
        <v>115</v>
      </c>
    </row>
    <row r="19" spans="1:18" ht="16.5" thickBot="1" x14ac:dyDescent="0.3">
      <c r="A19" s="233"/>
      <c r="B19" s="21" t="s">
        <v>70</v>
      </c>
      <c r="C19" s="26">
        <v>1</v>
      </c>
      <c r="D19" s="26">
        <v>10</v>
      </c>
      <c r="E19" s="26">
        <v>120</v>
      </c>
      <c r="F19" s="23">
        <f t="shared" si="7"/>
        <v>130</v>
      </c>
      <c r="G19" s="26">
        <v>0</v>
      </c>
      <c r="H19" s="26">
        <v>0</v>
      </c>
      <c r="I19" s="26">
        <v>0</v>
      </c>
      <c r="J19" s="23">
        <f t="shared" si="8"/>
        <v>0</v>
      </c>
      <c r="K19" s="26">
        <v>0</v>
      </c>
      <c r="L19" s="26">
        <v>0</v>
      </c>
      <c r="M19" s="26">
        <v>0</v>
      </c>
      <c r="N19" s="23">
        <f t="shared" si="9"/>
        <v>0</v>
      </c>
      <c r="O19" s="22">
        <f t="shared" si="10"/>
        <v>1</v>
      </c>
      <c r="P19" s="22">
        <f t="shared" si="10"/>
        <v>10</v>
      </c>
      <c r="Q19" s="22">
        <f t="shared" si="10"/>
        <v>120</v>
      </c>
      <c r="R19" s="23">
        <f t="shared" si="11"/>
        <v>130</v>
      </c>
    </row>
    <row r="20" spans="1:18" ht="16.5" thickBot="1" x14ac:dyDescent="0.3">
      <c r="A20" s="233"/>
      <c r="B20" s="21" t="s">
        <v>71</v>
      </c>
      <c r="C20" s="26">
        <v>3</v>
      </c>
      <c r="D20" s="26">
        <v>115</v>
      </c>
      <c r="E20" s="26">
        <v>593</v>
      </c>
      <c r="F20" s="23">
        <f t="shared" si="7"/>
        <v>708</v>
      </c>
      <c r="G20" s="26">
        <v>2</v>
      </c>
      <c r="H20" s="26">
        <v>88</v>
      </c>
      <c r="I20" s="26">
        <v>525</v>
      </c>
      <c r="J20" s="23">
        <f t="shared" si="8"/>
        <v>613</v>
      </c>
      <c r="K20" s="26">
        <v>0</v>
      </c>
      <c r="L20" s="26">
        <v>0</v>
      </c>
      <c r="M20" s="26">
        <v>0</v>
      </c>
      <c r="N20" s="23">
        <f t="shared" si="9"/>
        <v>0</v>
      </c>
      <c r="O20" s="22">
        <f t="shared" si="10"/>
        <v>5</v>
      </c>
      <c r="P20" s="22">
        <f t="shared" si="10"/>
        <v>203</v>
      </c>
      <c r="Q20" s="22">
        <f t="shared" si="10"/>
        <v>1118</v>
      </c>
      <c r="R20" s="23">
        <f t="shared" si="11"/>
        <v>1321</v>
      </c>
    </row>
    <row r="21" spans="1:18" ht="16.5" thickBot="1" x14ac:dyDescent="0.3">
      <c r="A21" s="233"/>
      <c r="B21" s="21" t="s">
        <v>72</v>
      </c>
      <c r="C21" s="26">
        <v>13</v>
      </c>
      <c r="D21" s="26">
        <v>978</v>
      </c>
      <c r="E21" s="26">
        <v>4047</v>
      </c>
      <c r="F21" s="23">
        <f t="shared" si="7"/>
        <v>5025</v>
      </c>
      <c r="G21" s="26">
        <v>8</v>
      </c>
      <c r="H21" s="26">
        <v>543</v>
      </c>
      <c r="I21" s="26">
        <v>3060</v>
      </c>
      <c r="J21" s="23">
        <f t="shared" si="8"/>
        <v>3603</v>
      </c>
      <c r="K21" s="26">
        <v>0</v>
      </c>
      <c r="L21" s="26">
        <v>0</v>
      </c>
      <c r="M21" s="26">
        <v>0</v>
      </c>
      <c r="N21" s="23">
        <f t="shared" si="9"/>
        <v>0</v>
      </c>
      <c r="O21" s="22">
        <f t="shared" si="10"/>
        <v>21</v>
      </c>
      <c r="P21" s="22">
        <f t="shared" si="10"/>
        <v>1521</v>
      </c>
      <c r="Q21" s="22">
        <f t="shared" si="10"/>
        <v>7107</v>
      </c>
      <c r="R21" s="23">
        <f t="shared" si="11"/>
        <v>8628</v>
      </c>
    </row>
    <row r="22" spans="1:18" ht="16.5" thickBot="1" x14ac:dyDescent="0.3">
      <c r="A22" s="233"/>
      <c r="B22" s="21" t="s">
        <v>73</v>
      </c>
      <c r="C22" s="26">
        <v>18</v>
      </c>
      <c r="D22" s="26">
        <v>2496</v>
      </c>
      <c r="E22" s="26">
        <v>7588</v>
      </c>
      <c r="F22" s="23">
        <f t="shared" si="7"/>
        <v>10084</v>
      </c>
      <c r="G22" s="26">
        <v>32</v>
      </c>
      <c r="H22" s="26">
        <v>4590</v>
      </c>
      <c r="I22" s="26">
        <v>19990</v>
      </c>
      <c r="J22" s="23">
        <f t="shared" si="8"/>
        <v>24580</v>
      </c>
      <c r="K22" s="26">
        <v>4</v>
      </c>
      <c r="L22" s="26">
        <v>580</v>
      </c>
      <c r="M22" s="26">
        <v>840</v>
      </c>
      <c r="N22" s="23">
        <f t="shared" si="9"/>
        <v>1420</v>
      </c>
      <c r="O22" s="22">
        <f t="shared" si="10"/>
        <v>54</v>
      </c>
      <c r="P22" s="22">
        <f t="shared" si="10"/>
        <v>7666</v>
      </c>
      <c r="Q22" s="22">
        <f t="shared" si="10"/>
        <v>28418</v>
      </c>
      <c r="R22" s="23">
        <f t="shared" si="11"/>
        <v>36084</v>
      </c>
    </row>
    <row r="23" spans="1:18" ht="16.5" thickBot="1" x14ac:dyDescent="0.3">
      <c r="A23" s="233"/>
      <c r="B23" s="21" t="s">
        <v>64</v>
      </c>
      <c r="C23" s="26">
        <v>37</v>
      </c>
      <c r="D23" s="26">
        <v>10887</v>
      </c>
      <c r="E23" s="26">
        <v>30496</v>
      </c>
      <c r="F23" s="23">
        <f t="shared" si="7"/>
        <v>41383</v>
      </c>
      <c r="G23" s="26">
        <v>35</v>
      </c>
      <c r="H23" s="26">
        <v>9512</v>
      </c>
      <c r="I23" s="26">
        <v>21498</v>
      </c>
      <c r="J23" s="23">
        <f t="shared" si="8"/>
        <v>31010</v>
      </c>
      <c r="K23" s="26">
        <v>22</v>
      </c>
      <c r="L23" s="26">
        <v>6461</v>
      </c>
      <c r="M23" s="26">
        <v>850</v>
      </c>
      <c r="N23" s="23">
        <f t="shared" si="9"/>
        <v>7311</v>
      </c>
      <c r="O23" s="22">
        <f t="shared" si="10"/>
        <v>94</v>
      </c>
      <c r="P23" s="22">
        <f t="shared" si="10"/>
        <v>26860</v>
      </c>
      <c r="Q23" s="22">
        <f t="shared" si="10"/>
        <v>52844</v>
      </c>
      <c r="R23" s="23">
        <f t="shared" si="11"/>
        <v>79704</v>
      </c>
    </row>
    <row r="24" spans="1:18" ht="16.5" thickBot="1" x14ac:dyDescent="0.3">
      <c r="A24" s="233"/>
      <c r="B24" s="21" t="s">
        <v>74</v>
      </c>
      <c r="C24" s="26">
        <v>73</v>
      </c>
      <c r="D24" s="26">
        <v>46434</v>
      </c>
      <c r="E24" s="26">
        <v>31382</v>
      </c>
      <c r="F24" s="23">
        <f t="shared" si="7"/>
        <v>77816</v>
      </c>
      <c r="G24" s="26">
        <v>38</v>
      </c>
      <c r="H24" s="26">
        <v>23866</v>
      </c>
      <c r="I24" s="26">
        <v>16275</v>
      </c>
      <c r="J24" s="23">
        <f t="shared" si="8"/>
        <v>40141</v>
      </c>
      <c r="K24" s="26">
        <v>119</v>
      </c>
      <c r="L24" s="26">
        <v>78266</v>
      </c>
      <c r="M24" s="26">
        <v>21695</v>
      </c>
      <c r="N24" s="23">
        <f t="shared" si="9"/>
        <v>99961</v>
      </c>
      <c r="O24" s="22">
        <f t="shared" si="10"/>
        <v>230</v>
      </c>
      <c r="P24" s="22">
        <f t="shared" si="10"/>
        <v>148566</v>
      </c>
      <c r="Q24" s="22">
        <f t="shared" si="10"/>
        <v>69352</v>
      </c>
      <c r="R24" s="23">
        <f t="shared" si="11"/>
        <v>217918</v>
      </c>
    </row>
    <row r="25" spans="1:18" ht="16.5" thickBot="1" x14ac:dyDescent="0.3">
      <c r="A25" s="233"/>
      <c r="B25" s="21" t="s">
        <v>66</v>
      </c>
      <c r="C25" s="26">
        <v>68</v>
      </c>
      <c r="D25" s="26">
        <v>152397</v>
      </c>
      <c r="E25" s="26">
        <v>60963</v>
      </c>
      <c r="F25" s="23">
        <f t="shared" si="7"/>
        <v>213360</v>
      </c>
      <c r="G25" s="26">
        <v>19</v>
      </c>
      <c r="H25" s="26">
        <v>34620</v>
      </c>
      <c r="I25" s="26">
        <v>1061</v>
      </c>
      <c r="J25" s="23">
        <f t="shared" si="8"/>
        <v>35681</v>
      </c>
      <c r="K25" s="26">
        <v>90</v>
      </c>
      <c r="L25" s="26">
        <v>187072</v>
      </c>
      <c r="M25" s="26">
        <v>38090</v>
      </c>
      <c r="N25" s="23">
        <f t="shared" si="9"/>
        <v>225162</v>
      </c>
      <c r="O25" s="22">
        <f t="shared" si="10"/>
        <v>177</v>
      </c>
      <c r="P25" s="22">
        <f t="shared" si="10"/>
        <v>374089</v>
      </c>
      <c r="Q25" s="22">
        <f t="shared" si="10"/>
        <v>100114</v>
      </c>
      <c r="R25" s="23">
        <f t="shared" si="11"/>
        <v>474203</v>
      </c>
    </row>
    <row r="26" spans="1:18" x14ac:dyDescent="0.25">
      <c r="A26" s="234" t="s">
        <v>26</v>
      </c>
      <c r="B26" s="235"/>
      <c r="C26" s="27">
        <f>SUM(C17:C25)</f>
        <v>214</v>
      </c>
      <c r="D26" s="27">
        <f t="shared" ref="D26:R26" si="12">SUM(D17:D25)</f>
        <v>213323</v>
      </c>
      <c r="E26" s="27">
        <f t="shared" si="12"/>
        <v>135205</v>
      </c>
      <c r="F26" s="27">
        <f t="shared" si="12"/>
        <v>348528</v>
      </c>
      <c r="G26" s="27">
        <f t="shared" si="12"/>
        <v>138</v>
      </c>
      <c r="H26" s="27">
        <f t="shared" si="12"/>
        <v>73255</v>
      </c>
      <c r="I26" s="27">
        <f t="shared" si="12"/>
        <v>62459</v>
      </c>
      <c r="J26" s="27">
        <f t="shared" si="12"/>
        <v>135714</v>
      </c>
      <c r="K26" s="27">
        <f t="shared" si="12"/>
        <v>236</v>
      </c>
      <c r="L26" s="27">
        <f t="shared" si="12"/>
        <v>272386</v>
      </c>
      <c r="M26" s="27">
        <f t="shared" si="12"/>
        <v>61475</v>
      </c>
      <c r="N26" s="27">
        <f t="shared" si="12"/>
        <v>333861</v>
      </c>
      <c r="O26" s="27">
        <f t="shared" si="12"/>
        <v>588</v>
      </c>
      <c r="P26" s="27">
        <f t="shared" si="12"/>
        <v>558964</v>
      </c>
      <c r="Q26" s="27">
        <f t="shared" si="12"/>
        <v>259139</v>
      </c>
      <c r="R26" s="27">
        <f t="shared" si="12"/>
        <v>818103</v>
      </c>
    </row>
    <row r="27" spans="1:18" x14ac:dyDescent="0.25">
      <c r="A27" s="226" t="s">
        <v>75</v>
      </c>
      <c r="B27" s="227"/>
      <c r="C27" s="28">
        <f>C16+C26</f>
        <v>2107</v>
      </c>
      <c r="D27" s="28">
        <f t="shared" ref="D27:R27" si="13">D16+D26</f>
        <v>213323</v>
      </c>
      <c r="E27" s="28">
        <f t="shared" si="13"/>
        <v>4503828</v>
      </c>
      <c r="F27" s="28">
        <f t="shared" si="13"/>
        <v>4717151</v>
      </c>
      <c r="G27" s="28">
        <f t="shared" si="13"/>
        <v>819</v>
      </c>
      <c r="H27" s="28">
        <f t="shared" si="13"/>
        <v>73255</v>
      </c>
      <c r="I27" s="28">
        <f t="shared" si="13"/>
        <v>1258723</v>
      </c>
      <c r="J27" s="28">
        <f t="shared" si="13"/>
        <v>1331978</v>
      </c>
      <c r="K27" s="28">
        <f t="shared" si="13"/>
        <v>1237</v>
      </c>
      <c r="L27" s="28">
        <f t="shared" si="13"/>
        <v>272386</v>
      </c>
      <c r="M27" s="28">
        <f t="shared" si="13"/>
        <v>2585583</v>
      </c>
      <c r="N27" s="28">
        <f t="shared" si="13"/>
        <v>2857969</v>
      </c>
      <c r="O27" s="28">
        <f t="shared" si="13"/>
        <v>4163</v>
      </c>
      <c r="P27" s="28">
        <f t="shared" si="13"/>
        <v>558964</v>
      </c>
      <c r="Q27" s="28">
        <f t="shared" si="13"/>
        <v>8348134</v>
      </c>
      <c r="R27" s="28">
        <f t="shared" si="13"/>
        <v>8907098</v>
      </c>
    </row>
    <row r="28" spans="1: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</sheetData>
  <mergeCells count="22">
    <mergeCell ref="A2:B3"/>
    <mergeCell ref="C2:R2"/>
    <mergeCell ref="C3:R3"/>
    <mergeCell ref="A5:A7"/>
    <mergeCell ref="B5:B7"/>
    <mergeCell ref="C5:F5"/>
    <mergeCell ref="G5:J5"/>
    <mergeCell ref="K5:N5"/>
    <mergeCell ref="O5:R5"/>
    <mergeCell ref="C6:C7"/>
    <mergeCell ref="D6:F6"/>
    <mergeCell ref="G6:G7"/>
    <mergeCell ref="H6:J6"/>
    <mergeCell ref="K6:K7"/>
    <mergeCell ref="L6:N6"/>
    <mergeCell ref="O6:O7"/>
    <mergeCell ref="A27:B27"/>
    <mergeCell ref="P6:R6"/>
    <mergeCell ref="A8:A15"/>
    <mergeCell ref="A16:B16"/>
    <mergeCell ref="A17:A25"/>
    <mergeCell ref="A26:B2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T9"/>
  <sheetViews>
    <sheetView workbookViewId="0"/>
  </sheetViews>
  <sheetFormatPr baseColWidth="10" defaultRowHeight="15" x14ac:dyDescent="0.2"/>
  <cols>
    <col min="1" max="1" width="11.42578125" style="9"/>
    <col min="2" max="2" width="17.140625" style="9" customWidth="1"/>
    <col min="3" max="3" width="11.42578125" style="9"/>
    <col min="4" max="4" width="12.5703125" style="9" bestFit="1" customWidth="1"/>
    <col min="5" max="9" width="11.42578125" style="9"/>
    <col min="10" max="10" width="15.42578125" style="9" customWidth="1"/>
    <col min="11" max="16384" width="11.42578125" style="9"/>
  </cols>
  <sheetData>
    <row r="1" spans="1:20" s="7" customFormat="1" ht="15.75" thickBo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L1" s="10"/>
      <c r="M1" s="11"/>
      <c r="N1" s="11"/>
      <c r="O1" s="11"/>
      <c r="P1" s="11"/>
      <c r="Q1" s="11"/>
      <c r="R1" s="11"/>
      <c r="S1" s="11"/>
      <c r="T1" s="11"/>
    </row>
    <row r="2" spans="1:20" s="7" customFormat="1" ht="15.75" thickBot="1" x14ac:dyDescent="0.25">
      <c r="A2" s="61" t="s">
        <v>116</v>
      </c>
      <c r="B2" s="254" t="s">
        <v>128</v>
      </c>
      <c r="C2" s="254"/>
      <c r="D2" s="254"/>
      <c r="E2" s="254"/>
      <c r="F2" s="254"/>
      <c r="G2" s="254"/>
      <c r="H2" s="254"/>
      <c r="I2" s="254"/>
      <c r="J2" s="254"/>
      <c r="L2" s="10"/>
      <c r="M2" s="11"/>
      <c r="N2" s="11"/>
      <c r="O2" s="11"/>
      <c r="P2" s="11"/>
      <c r="Q2" s="11"/>
      <c r="R2" s="11"/>
      <c r="S2" s="11"/>
      <c r="T2" s="11"/>
    </row>
    <row r="3" spans="1:20" x14ac:dyDescent="0.2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20" x14ac:dyDescent="0.2">
      <c r="A4" s="253" t="s">
        <v>38</v>
      </c>
      <c r="B4" s="255" t="s">
        <v>76</v>
      </c>
      <c r="C4" s="253" t="s">
        <v>0</v>
      </c>
      <c r="D4" s="253"/>
      <c r="E4" s="253" t="s">
        <v>1</v>
      </c>
      <c r="F4" s="253"/>
      <c r="G4" s="253" t="s">
        <v>2</v>
      </c>
      <c r="H4" s="253"/>
      <c r="I4" s="253" t="s">
        <v>3</v>
      </c>
      <c r="J4" s="253"/>
    </row>
    <row r="5" spans="1:20" ht="15" customHeight="1" x14ac:dyDescent="0.2">
      <c r="A5" s="253"/>
      <c r="B5" s="255"/>
      <c r="C5" s="63" t="s">
        <v>77</v>
      </c>
      <c r="D5" s="63" t="s">
        <v>78</v>
      </c>
      <c r="E5" s="63" t="s">
        <v>77</v>
      </c>
      <c r="F5" s="63" t="s">
        <v>78</v>
      </c>
      <c r="G5" s="63" t="s">
        <v>77</v>
      </c>
      <c r="H5" s="63" t="s">
        <v>78</v>
      </c>
      <c r="I5" s="63" t="s">
        <v>77</v>
      </c>
      <c r="J5" s="63" t="s">
        <v>78</v>
      </c>
    </row>
    <row r="6" spans="1:20" x14ac:dyDescent="0.2">
      <c r="A6" s="64">
        <v>3</v>
      </c>
      <c r="B6" s="65" t="s">
        <v>73</v>
      </c>
      <c r="C6" s="66">
        <v>1</v>
      </c>
      <c r="D6" s="66">
        <v>160</v>
      </c>
      <c r="E6" s="66">
        <v>2</v>
      </c>
      <c r="F6" s="66">
        <v>350</v>
      </c>
      <c r="G6" s="66">
        <v>1</v>
      </c>
      <c r="H6" s="66">
        <v>100</v>
      </c>
      <c r="I6" s="67">
        <f>C6+E6+G6</f>
        <v>4</v>
      </c>
      <c r="J6" s="67">
        <f>D6+F6+H6</f>
        <v>610</v>
      </c>
    </row>
    <row r="7" spans="1:20" x14ac:dyDescent="0.2">
      <c r="A7" s="64">
        <v>4</v>
      </c>
      <c r="B7" s="65" t="s">
        <v>80</v>
      </c>
      <c r="C7" s="66">
        <v>2</v>
      </c>
      <c r="D7" s="66">
        <v>706</v>
      </c>
      <c r="E7" s="66">
        <v>32</v>
      </c>
      <c r="F7" s="66">
        <v>10940</v>
      </c>
      <c r="G7" s="66">
        <v>8</v>
      </c>
      <c r="H7" s="66">
        <v>2954</v>
      </c>
      <c r="I7" s="67">
        <f t="shared" ref="I7:J8" si="0">C7+E7+G7</f>
        <v>42</v>
      </c>
      <c r="J7" s="67">
        <f t="shared" si="0"/>
        <v>14600</v>
      </c>
    </row>
    <row r="8" spans="1:20" x14ac:dyDescent="0.2">
      <c r="A8" s="64">
        <v>5</v>
      </c>
      <c r="B8" s="68" t="s">
        <v>81</v>
      </c>
      <c r="C8" s="66">
        <v>16</v>
      </c>
      <c r="D8" s="66">
        <v>17120</v>
      </c>
      <c r="E8" s="66">
        <v>59</v>
      </c>
      <c r="F8" s="66">
        <v>56827</v>
      </c>
      <c r="G8" s="66">
        <v>22</v>
      </c>
      <c r="H8" s="66">
        <v>22343</v>
      </c>
      <c r="I8" s="67">
        <f t="shared" si="0"/>
        <v>97</v>
      </c>
      <c r="J8" s="67">
        <f t="shared" si="0"/>
        <v>96290</v>
      </c>
    </row>
    <row r="9" spans="1:20" x14ac:dyDescent="0.2">
      <c r="A9" s="253" t="s">
        <v>48</v>
      </c>
      <c r="B9" s="253"/>
      <c r="C9" s="69">
        <f>C6+C7+C8</f>
        <v>19</v>
      </c>
      <c r="D9" s="69">
        <f t="shared" ref="D9:J9" si="1">D6+D7+D8</f>
        <v>17986</v>
      </c>
      <c r="E9" s="69">
        <f t="shared" si="1"/>
        <v>93</v>
      </c>
      <c r="F9" s="69">
        <f t="shared" si="1"/>
        <v>68117</v>
      </c>
      <c r="G9" s="69">
        <f t="shared" si="1"/>
        <v>31</v>
      </c>
      <c r="H9" s="69">
        <f t="shared" si="1"/>
        <v>25397</v>
      </c>
      <c r="I9" s="69">
        <f t="shared" si="1"/>
        <v>143</v>
      </c>
      <c r="J9" s="69">
        <f t="shared" si="1"/>
        <v>111500</v>
      </c>
    </row>
  </sheetData>
  <mergeCells count="8">
    <mergeCell ref="A9:B9"/>
    <mergeCell ref="B2:J2"/>
    <mergeCell ref="A4:A5"/>
    <mergeCell ref="B4:B5"/>
    <mergeCell ref="C4:D4"/>
    <mergeCell ref="E4:F4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K39"/>
  <sheetViews>
    <sheetView workbookViewId="0"/>
  </sheetViews>
  <sheetFormatPr baseColWidth="10" defaultRowHeight="12.75" x14ac:dyDescent="0.2"/>
  <cols>
    <col min="1" max="1" width="15.28515625" style="1" customWidth="1"/>
    <col min="2" max="2" width="18" style="1" customWidth="1"/>
    <col min="3" max="3" width="49" style="1" bestFit="1" customWidth="1"/>
    <col min="4" max="16384" width="11.42578125" style="1"/>
  </cols>
  <sheetData>
    <row r="1" spans="1:11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3.5" thickBo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</row>
    <row r="3" spans="1:11" ht="17.25" customHeight="1" thickBot="1" x14ac:dyDescent="0.3">
      <c r="A3" s="106" t="s">
        <v>116</v>
      </c>
      <c r="B3" s="317" t="s">
        <v>12</v>
      </c>
      <c r="C3" s="318"/>
      <c r="D3" s="318"/>
      <c r="E3" s="318"/>
      <c r="F3" s="318"/>
      <c r="G3" s="318"/>
      <c r="H3" s="318"/>
      <c r="I3" s="318"/>
      <c r="J3" s="318"/>
      <c r="K3" s="319"/>
    </row>
    <row r="4" spans="1:11" ht="15.75" thickBot="1" x14ac:dyDescent="0.25">
      <c r="A4" s="107"/>
      <c r="B4" s="107"/>
      <c r="C4" s="62"/>
      <c r="D4" s="62"/>
      <c r="E4" s="62"/>
      <c r="F4" s="62"/>
      <c r="G4" s="62"/>
      <c r="H4" s="62"/>
      <c r="I4" s="62"/>
      <c r="J4" s="62"/>
      <c r="K4" s="62"/>
    </row>
    <row r="5" spans="1:11" ht="15" x14ac:dyDescent="0.25">
      <c r="A5" s="276" t="s">
        <v>13</v>
      </c>
      <c r="B5" s="278" t="s">
        <v>136</v>
      </c>
      <c r="C5" s="280" t="s">
        <v>14</v>
      </c>
      <c r="D5" s="282" t="s">
        <v>0</v>
      </c>
      <c r="E5" s="283"/>
      <c r="F5" s="282" t="s">
        <v>1</v>
      </c>
      <c r="G5" s="283"/>
      <c r="H5" s="284" t="s">
        <v>2</v>
      </c>
      <c r="I5" s="285"/>
      <c r="J5" s="154" t="s">
        <v>3</v>
      </c>
      <c r="K5" s="155"/>
    </row>
    <row r="6" spans="1:11" ht="15.75" thickBot="1" x14ac:dyDescent="0.3">
      <c r="A6" s="277"/>
      <c r="B6" s="279"/>
      <c r="C6" s="281"/>
      <c r="D6" s="108" t="s">
        <v>15</v>
      </c>
      <c r="E6" s="109" t="s">
        <v>16</v>
      </c>
      <c r="F6" s="108" t="s">
        <v>15</v>
      </c>
      <c r="G6" s="109" t="s">
        <v>16</v>
      </c>
      <c r="H6" s="110" t="s">
        <v>15</v>
      </c>
      <c r="I6" s="111" t="s">
        <v>16</v>
      </c>
      <c r="J6" s="108" t="s">
        <v>15</v>
      </c>
      <c r="K6" s="109" t="s">
        <v>16</v>
      </c>
    </row>
    <row r="7" spans="1:11" ht="15" x14ac:dyDescent="0.2">
      <c r="A7" s="269" t="s">
        <v>17</v>
      </c>
      <c r="B7" s="112" t="s">
        <v>137</v>
      </c>
      <c r="C7" s="113" t="s">
        <v>18</v>
      </c>
      <c r="D7" s="114">
        <v>9</v>
      </c>
      <c r="E7" s="115">
        <v>371675</v>
      </c>
      <c r="F7" s="114">
        <v>5</v>
      </c>
      <c r="G7" s="115">
        <v>134400</v>
      </c>
      <c r="H7" s="114">
        <v>7</v>
      </c>
      <c r="I7" s="115">
        <v>222464</v>
      </c>
      <c r="J7" s="114">
        <v>21</v>
      </c>
      <c r="K7" s="115">
        <v>728539</v>
      </c>
    </row>
    <row r="8" spans="1:11" ht="15" x14ac:dyDescent="0.2">
      <c r="A8" s="270"/>
      <c r="B8" s="116" t="s">
        <v>137</v>
      </c>
      <c r="C8" s="117" t="s">
        <v>19</v>
      </c>
      <c r="D8" s="118">
        <v>1</v>
      </c>
      <c r="E8" s="119">
        <v>39940</v>
      </c>
      <c r="F8" s="118">
        <v>0</v>
      </c>
      <c r="G8" s="119">
        <v>0</v>
      </c>
      <c r="H8" s="118">
        <v>1</v>
      </c>
      <c r="I8" s="119">
        <v>100000</v>
      </c>
      <c r="J8" s="118">
        <v>2</v>
      </c>
      <c r="K8" s="119">
        <v>139940</v>
      </c>
    </row>
    <row r="9" spans="1:11" ht="15" x14ac:dyDescent="0.2">
      <c r="A9" s="270"/>
      <c r="B9" s="116" t="s">
        <v>137</v>
      </c>
      <c r="C9" s="117" t="s">
        <v>21</v>
      </c>
      <c r="D9" s="118">
        <v>7</v>
      </c>
      <c r="E9" s="119">
        <v>722839</v>
      </c>
      <c r="F9" s="118">
        <v>3</v>
      </c>
      <c r="G9" s="119">
        <v>85312</v>
      </c>
      <c r="H9" s="118">
        <v>18</v>
      </c>
      <c r="I9" s="119">
        <v>2060307</v>
      </c>
      <c r="J9" s="118">
        <v>28</v>
      </c>
      <c r="K9" s="119">
        <v>2868458</v>
      </c>
    </row>
    <row r="10" spans="1:11" ht="15" x14ac:dyDescent="0.25">
      <c r="A10" s="270"/>
      <c r="B10" s="116" t="s">
        <v>137</v>
      </c>
      <c r="C10" s="120" t="s">
        <v>22</v>
      </c>
      <c r="D10" s="118">
        <v>131</v>
      </c>
      <c r="E10" s="119">
        <v>6968439</v>
      </c>
      <c r="F10" s="118">
        <v>83</v>
      </c>
      <c r="G10" s="119">
        <v>3570925</v>
      </c>
      <c r="H10" s="118">
        <v>170</v>
      </c>
      <c r="I10" s="119">
        <v>9010569</v>
      </c>
      <c r="J10" s="118">
        <v>384</v>
      </c>
      <c r="K10" s="119">
        <v>19549933</v>
      </c>
    </row>
    <row r="11" spans="1:11" ht="15" x14ac:dyDescent="0.25">
      <c r="A11" s="270"/>
      <c r="B11" s="272" t="s">
        <v>23</v>
      </c>
      <c r="C11" s="273"/>
      <c r="D11" s="121">
        <f t="shared" ref="D11:J11" si="0">SUM(D7:D10)</f>
        <v>148</v>
      </c>
      <c r="E11" s="122">
        <f t="shared" si="0"/>
        <v>8102893</v>
      </c>
      <c r="F11" s="121">
        <f t="shared" si="0"/>
        <v>91</v>
      </c>
      <c r="G11" s="122">
        <f t="shared" si="0"/>
        <v>3790637</v>
      </c>
      <c r="H11" s="121">
        <f t="shared" si="0"/>
        <v>196</v>
      </c>
      <c r="I11" s="122">
        <f t="shared" si="0"/>
        <v>11393340</v>
      </c>
      <c r="J11" s="121">
        <f t="shared" si="0"/>
        <v>435</v>
      </c>
      <c r="K11" s="122">
        <f t="shared" ref="K11" si="1">SUM(K7:K10)</f>
        <v>23286870</v>
      </c>
    </row>
    <row r="12" spans="1:11" ht="15" x14ac:dyDescent="0.2">
      <c r="A12" s="270"/>
      <c r="B12" s="116" t="s">
        <v>138</v>
      </c>
      <c r="C12" s="117" t="s">
        <v>24</v>
      </c>
      <c r="D12" s="118">
        <v>4</v>
      </c>
      <c r="E12" s="119">
        <v>72412</v>
      </c>
      <c r="F12" s="118">
        <v>0</v>
      </c>
      <c r="G12" s="119">
        <v>0</v>
      </c>
      <c r="H12" s="118">
        <v>17</v>
      </c>
      <c r="I12" s="119">
        <v>565105</v>
      </c>
      <c r="J12" s="118">
        <v>21</v>
      </c>
      <c r="K12" s="119">
        <v>637517</v>
      </c>
    </row>
    <row r="13" spans="1:11" ht="15" x14ac:dyDescent="0.2">
      <c r="A13" s="270"/>
      <c r="B13" s="116" t="s">
        <v>138</v>
      </c>
      <c r="C13" s="117" t="s">
        <v>8</v>
      </c>
      <c r="D13" s="118">
        <v>20</v>
      </c>
      <c r="E13" s="119">
        <v>2104342</v>
      </c>
      <c r="F13" s="118">
        <v>7</v>
      </c>
      <c r="G13" s="119">
        <v>339426</v>
      </c>
      <c r="H13" s="118">
        <v>26</v>
      </c>
      <c r="I13" s="119">
        <v>4551832</v>
      </c>
      <c r="J13" s="118">
        <v>53</v>
      </c>
      <c r="K13" s="119">
        <v>6995600</v>
      </c>
    </row>
    <row r="14" spans="1:11" ht="15" x14ac:dyDescent="0.2">
      <c r="A14" s="271"/>
      <c r="B14" s="123" t="s">
        <v>138</v>
      </c>
      <c r="C14" s="117" t="s">
        <v>25</v>
      </c>
      <c r="D14" s="124">
        <v>2</v>
      </c>
      <c r="E14" s="125">
        <v>79998</v>
      </c>
      <c r="F14" s="124">
        <v>1</v>
      </c>
      <c r="G14" s="125">
        <v>80</v>
      </c>
      <c r="H14" s="124">
        <v>0</v>
      </c>
      <c r="I14" s="125">
        <v>0</v>
      </c>
      <c r="J14" s="124">
        <v>3</v>
      </c>
      <c r="K14" s="125">
        <v>80078</v>
      </c>
    </row>
    <row r="15" spans="1:11" ht="15.75" thickBot="1" x14ac:dyDescent="0.3">
      <c r="A15" s="271"/>
      <c r="B15" s="274" t="s">
        <v>26</v>
      </c>
      <c r="C15" s="275"/>
      <c r="D15" s="126">
        <f>D12+D13+D14</f>
        <v>26</v>
      </c>
      <c r="E15" s="127">
        <f t="shared" ref="E15:J15" si="2">E12+E13+E14</f>
        <v>2256752</v>
      </c>
      <c r="F15" s="126">
        <f t="shared" si="2"/>
        <v>8</v>
      </c>
      <c r="G15" s="127">
        <f t="shared" si="2"/>
        <v>339506</v>
      </c>
      <c r="H15" s="126">
        <f t="shared" si="2"/>
        <v>43</v>
      </c>
      <c r="I15" s="127">
        <f t="shared" si="2"/>
        <v>5116937</v>
      </c>
      <c r="J15" s="126">
        <f t="shared" si="2"/>
        <v>77</v>
      </c>
      <c r="K15" s="127">
        <f t="shared" ref="K15" si="3">K12+K13+K14</f>
        <v>7713195</v>
      </c>
    </row>
    <row r="16" spans="1:11" ht="15.75" thickBot="1" x14ac:dyDescent="0.3">
      <c r="A16" s="263" t="s">
        <v>11</v>
      </c>
      <c r="B16" s="264"/>
      <c r="C16" s="264"/>
      <c r="D16" s="128">
        <f>D11+D15</f>
        <v>174</v>
      </c>
      <c r="E16" s="129">
        <f t="shared" ref="E16:J16" si="4">E11+E15</f>
        <v>10359645</v>
      </c>
      <c r="F16" s="128">
        <f t="shared" si="4"/>
        <v>99</v>
      </c>
      <c r="G16" s="129">
        <f t="shared" si="4"/>
        <v>4130143</v>
      </c>
      <c r="H16" s="128">
        <f t="shared" si="4"/>
        <v>239</v>
      </c>
      <c r="I16" s="129">
        <f t="shared" si="4"/>
        <v>16510277</v>
      </c>
      <c r="J16" s="128">
        <f t="shared" si="4"/>
        <v>512</v>
      </c>
      <c r="K16" s="129">
        <f t="shared" ref="K16" si="5">K11+K15</f>
        <v>31000065</v>
      </c>
    </row>
    <row r="17" spans="1:11" ht="15" x14ac:dyDescent="0.25">
      <c r="A17" s="256" t="s">
        <v>27</v>
      </c>
      <c r="B17" s="112" t="s">
        <v>137</v>
      </c>
      <c r="C17" s="130" t="s">
        <v>18</v>
      </c>
      <c r="D17" s="131">
        <v>0</v>
      </c>
      <c r="E17" s="132">
        <v>0</v>
      </c>
      <c r="F17" s="131">
        <v>1</v>
      </c>
      <c r="G17" s="132">
        <v>1200</v>
      </c>
      <c r="H17" s="131">
        <v>0</v>
      </c>
      <c r="I17" s="132">
        <v>0</v>
      </c>
      <c r="J17" s="131">
        <v>1</v>
      </c>
      <c r="K17" s="132">
        <v>1200</v>
      </c>
    </row>
    <row r="18" spans="1:11" ht="15" x14ac:dyDescent="0.2">
      <c r="A18" s="257"/>
      <c r="B18" s="116" t="s">
        <v>137</v>
      </c>
      <c r="C18" s="117" t="s">
        <v>20</v>
      </c>
      <c r="D18" s="131">
        <v>1</v>
      </c>
      <c r="E18" s="132">
        <v>2000</v>
      </c>
      <c r="F18" s="131">
        <v>0</v>
      </c>
      <c r="G18" s="132">
        <v>0</v>
      </c>
      <c r="H18" s="131">
        <v>1</v>
      </c>
      <c r="I18" s="132">
        <v>200000</v>
      </c>
      <c r="J18" s="131">
        <v>2</v>
      </c>
      <c r="K18" s="132">
        <v>202000</v>
      </c>
    </row>
    <row r="19" spans="1:11" ht="15" x14ac:dyDescent="0.2">
      <c r="A19" s="257"/>
      <c r="B19" s="116" t="s">
        <v>137</v>
      </c>
      <c r="C19" s="133" t="s">
        <v>21</v>
      </c>
      <c r="D19" s="131">
        <v>0</v>
      </c>
      <c r="E19" s="132">
        <v>0</v>
      </c>
      <c r="F19" s="131">
        <v>0</v>
      </c>
      <c r="G19" s="132">
        <v>0</v>
      </c>
      <c r="H19" s="131">
        <v>1</v>
      </c>
      <c r="I19" s="132">
        <v>80000</v>
      </c>
      <c r="J19" s="131">
        <v>1</v>
      </c>
      <c r="K19" s="132">
        <v>80000</v>
      </c>
    </row>
    <row r="20" spans="1:11" ht="15" x14ac:dyDescent="0.2">
      <c r="A20" s="257"/>
      <c r="B20" s="116" t="s">
        <v>137</v>
      </c>
      <c r="C20" s="133" t="s">
        <v>22</v>
      </c>
      <c r="D20" s="118">
        <v>8</v>
      </c>
      <c r="E20" s="119">
        <v>1195000</v>
      </c>
      <c r="F20" s="118">
        <v>0</v>
      </c>
      <c r="G20" s="119">
        <v>0</v>
      </c>
      <c r="H20" s="118">
        <v>1</v>
      </c>
      <c r="I20" s="119">
        <v>230000</v>
      </c>
      <c r="J20" s="118">
        <v>9</v>
      </c>
      <c r="K20" s="119">
        <v>1425000</v>
      </c>
    </row>
    <row r="21" spans="1:11" ht="15.75" thickBot="1" x14ac:dyDescent="0.3">
      <c r="A21" s="258"/>
      <c r="B21" s="116" t="s">
        <v>138</v>
      </c>
      <c r="C21" s="134" t="s">
        <v>8</v>
      </c>
      <c r="D21" s="126">
        <v>0</v>
      </c>
      <c r="E21" s="127">
        <v>0</v>
      </c>
      <c r="F21" s="126">
        <v>0</v>
      </c>
      <c r="G21" s="127">
        <v>0</v>
      </c>
      <c r="H21" s="126">
        <v>1</v>
      </c>
      <c r="I21" s="127">
        <v>135000</v>
      </c>
      <c r="J21" s="126">
        <v>1</v>
      </c>
      <c r="K21" s="127">
        <v>135000</v>
      </c>
    </row>
    <row r="22" spans="1:11" ht="15.75" thickBot="1" x14ac:dyDescent="0.3">
      <c r="A22" s="265" t="s">
        <v>9</v>
      </c>
      <c r="B22" s="266"/>
      <c r="C22" s="266"/>
      <c r="D22" s="135">
        <f>D17+D18+D19+D20+D21</f>
        <v>9</v>
      </c>
      <c r="E22" s="136">
        <f t="shared" ref="E22:J22" si="6">E17+E18+E19+E20+E21</f>
        <v>1197000</v>
      </c>
      <c r="F22" s="135">
        <f t="shared" si="6"/>
        <v>1</v>
      </c>
      <c r="G22" s="136">
        <f t="shared" si="6"/>
        <v>1200</v>
      </c>
      <c r="H22" s="135">
        <f t="shared" si="6"/>
        <v>4</v>
      </c>
      <c r="I22" s="136">
        <f t="shared" si="6"/>
        <v>645000</v>
      </c>
      <c r="J22" s="135">
        <f t="shared" si="6"/>
        <v>14</v>
      </c>
      <c r="K22" s="136">
        <f t="shared" ref="K22" si="7">K17+K18+K19+K20+K21</f>
        <v>1843200</v>
      </c>
    </row>
    <row r="23" spans="1:11" ht="15" x14ac:dyDescent="0.2">
      <c r="A23" s="267" t="s">
        <v>139</v>
      </c>
      <c r="B23" s="137" t="s">
        <v>137</v>
      </c>
      <c r="C23" s="113" t="s">
        <v>22</v>
      </c>
      <c r="D23" s="114">
        <v>1</v>
      </c>
      <c r="E23" s="115">
        <v>100</v>
      </c>
      <c r="F23" s="114">
        <v>0</v>
      </c>
      <c r="G23" s="115">
        <v>0</v>
      </c>
      <c r="H23" s="114">
        <v>0</v>
      </c>
      <c r="I23" s="115">
        <v>0</v>
      </c>
      <c r="J23" s="114">
        <v>1</v>
      </c>
      <c r="K23" s="115">
        <v>100</v>
      </c>
    </row>
    <row r="24" spans="1:11" ht="15.75" thickBot="1" x14ac:dyDescent="0.3">
      <c r="A24" s="268"/>
      <c r="B24" s="138" t="s">
        <v>138</v>
      </c>
      <c r="C24" s="139" t="s">
        <v>22</v>
      </c>
      <c r="D24" s="140">
        <v>0</v>
      </c>
      <c r="E24" s="141">
        <v>0</v>
      </c>
      <c r="F24" s="140">
        <v>3</v>
      </c>
      <c r="G24" s="141">
        <v>69000</v>
      </c>
      <c r="H24" s="140">
        <v>0</v>
      </c>
      <c r="I24" s="141">
        <v>0</v>
      </c>
      <c r="J24" s="140">
        <v>3</v>
      </c>
      <c r="K24" s="141">
        <v>69000</v>
      </c>
    </row>
    <row r="25" spans="1:11" ht="15.75" thickBot="1" x14ac:dyDescent="0.3">
      <c r="A25" s="259" t="s">
        <v>29</v>
      </c>
      <c r="B25" s="260"/>
      <c r="C25" s="260"/>
      <c r="D25" s="142">
        <f>D23+D24</f>
        <v>1</v>
      </c>
      <c r="E25" s="143">
        <f t="shared" ref="E25:J25" si="8">E23+E24</f>
        <v>100</v>
      </c>
      <c r="F25" s="142">
        <f t="shared" si="8"/>
        <v>3</v>
      </c>
      <c r="G25" s="143">
        <f t="shared" si="8"/>
        <v>69000</v>
      </c>
      <c r="H25" s="142">
        <f t="shared" si="8"/>
        <v>0</v>
      </c>
      <c r="I25" s="143">
        <f t="shared" si="8"/>
        <v>0</v>
      </c>
      <c r="J25" s="142">
        <f t="shared" si="8"/>
        <v>4</v>
      </c>
      <c r="K25" s="143">
        <f t="shared" ref="K25" si="9">K23+K24</f>
        <v>69100</v>
      </c>
    </row>
    <row r="26" spans="1:11" ht="15" x14ac:dyDescent="0.2">
      <c r="A26" s="267" t="s">
        <v>28</v>
      </c>
      <c r="B26" s="137" t="s">
        <v>137</v>
      </c>
      <c r="C26" s="113" t="s">
        <v>19</v>
      </c>
      <c r="D26" s="114">
        <v>0</v>
      </c>
      <c r="E26" s="115">
        <v>0</v>
      </c>
      <c r="F26" s="114">
        <v>1</v>
      </c>
      <c r="G26" s="115">
        <v>15000</v>
      </c>
      <c r="H26" s="114">
        <v>0</v>
      </c>
      <c r="I26" s="115">
        <v>0</v>
      </c>
      <c r="J26" s="114">
        <v>1</v>
      </c>
      <c r="K26" s="115">
        <v>15000</v>
      </c>
    </row>
    <row r="27" spans="1:11" ht="15.75" thickBot="1" x14ac:dyDescent="0.25">
      <c r="A27" s="268"/>
      <c r="B27" s="138" t="s">
        <v>137</v>
      </c>
      <c r="C27" s="144" t="s">
        <v>34</v>
      </c>
      <c r="D27" s="145">
        <v>0</v>
      </c>
      <c r="E27" s="146">
        <v>0</v>
      </c>
      <c r="F27" s="145">
        <v>1</v>
      </c>
      <c r="G27" s="146">
        <v>250</v>
      </c>
      <c r="H27" s="145">
        <v>0</v>
      </c>
      <c r="I27" s="146">
        <v>0</v>
      </c>
      <c r="J27" s="145">
        <v>1</v>
      </c>
      <c r="K27" s="146">
        <v>250</v>
      </c>
    </row>
    <row r="28" spans="1:11" ht="15.75" thickBot="1" x14ac:dyDescent="0.3">
      <c r="A28" s="259" t="s">
        <v>29</v>
      </c>
      <c r="B28" s="260"/>
      <c r="C28" s="260"/>
      <c r="D28" s="142">
        <f>D26+D27</f>
        <v>0</v>
      </c>
      <c r="E28" s="143">
        <f t="shared" ref="E28:J28" si="10">E26+E27</f>
        <v>0</v>
      </c>
      <c r="F28" s="142">
        <f t="shared" si="10"/>
        <v>2</v>
      </c>
      <c r="G28" s="143">
        <f t="shared" si="10"/>
        <v>15250</v>
      </c>
      <c r="H28" s="142">
        <f t="shared" si="10"/>
        <v>0</v>
      </c>
      <c r="I28" s="143">
        <f t="shared" si="10"/>
        <v>0</v>
      </c>
      <c r="J28" s="142">
        <f t="shared" si="10"/>
        <v>2</v>
      </c>
      <c r="K28" s="143">
        <f t="shared" ref="K28" si="11">K26+K27</f>
        <v>15250</v>
      </c>
    </row>
    <row r="29" spans="1:11" ht="15" x14ac:dyDescent="0.2">
      <c r="A29" s="256" t="s">
        <v>30</v>
      </c>
      <c r="B29" s="137" t="s">
        <v>137</v>
      </c>
      <c r="C29" s="113" t="s">
        <v>18</v>
      </c>
      <c r="D29" s="114">
        <v>1</v>
      </c>
      <c r="E29" s="115">
        <v>5700</v>
      </c>
      <c r="F29" s="114">
        <v>1</v>
      </c>
      <c r="G29" s="115">
        <v>1200</v>
      </c>
      <c r="H29" s="114">
        <v>0</v>
      </c>
      <c r="I29" s="115">
        <v>0</v>
      </c>
      <c r="J29" s="114">
        <v>2</v>
      </c>
      <c r="K29" s="115">
        <v>6900</v>
      </c>
    </row>
    <row r="30" spans="1:11" ht="15" x14ac:dyDescent="0.2">
      <c r="A30" s="257"/>
      <c r="B30" s="147" t="s">
        <v>137</v>
      </c>
      <c r="C30" s="148" t="s">
        <v>19</v>
      </c>
      <c r="D30" s="118">
        <v>0</v>
      </c>
      <c r="E30" s="119">
        <v>0</v>
      </c>
      <c r="F30" s="118">
        <v>0</v>
      </c>
      <c r="G30" s="119">
        <v>0</v>
      </c>
      <c r="H30" s="118">
        <v>1</v>
      </c>
      <c r="I30" s="119">
        <v>7000</v>
      </c>
      <c r="J30" s="118">
        <v>1</v>
      </c>
      <c r="K30" s="119">
        <v>7000</v>
      </c>
    </row>
    <row r="31" spans="1:11" ht="15.75" thickBot="1" x14ac:dyDescent="0.25">
      <c r="A31" s="258"/>
      <c r="B31" s="138" t="s">
        <v>137</v>
      </c>
      <c r="C31" s="144" t="s">
        <v>22</v>
      </c>
      <c r="D31" s="145">
        <v>5</v>
      </c>
      <c r="E31" s="146">
        <v>81080</v>
      </c>
      <c r="F31" s="145">
        <v>18</v>
      </c>
      <c r="G31" s="146">
        <v>471111</v>
      </c>
      <c r="H31" s="145">
        <v>0</v>
      </c>
      <c r="I31" s="146">
        <v>0</v>
      </c>
      <c r="J31" s="145">
        <v>23</v>
      </c>
      <c r="K31" s="146">
        <v>552191</v>
      </c>
    </row>
    <row r="32" spans="1:11" ht="15.75" thickBot="1" x14ac:dyDescent="0.3">
      <c r="A32" s="259" t="s">
        <v>31</v>
      </c>
      <c r="B32" s="260"/>
      <c r="C32" s="260"/>
      <c r="D32" s="142">
        <f>D29+D30+D31</f>
        <v>6</v>
      </c>
      <c r="E32" s="143">
        <f t="shared" ref="E32:J32" si="12">E29+E30+E31</f>
        <v>86780</v>
      </c>
      <c r="F32" s="142">
        <f t="shared" si="12"/>
        <v>19</v>
      </c>
      <c r="G32" s="143">
        <f t="shared" si="12"/>
        <v>472311</v>
      </c>
      <c r="H32" s="142">
        <f t="shared" si="12"/>
        <v>1</v>
      </c>
      <c r="I32" s="143">
        <f t="shared" si="12"/>
        <v>7000</v>
      </c>
      <c r="J32" s="142">
        <f t="shared" si="12"/>
        <v>26</v>
      </c>
      <c r="K32" s="143">
        <f t="shared" ref="K32" si="13">K29+K30+K31</f>
        <v>566091</v>
      </c>
    </row>
    <row r="33" spans="1:11" ht="15" x14ac:dyDescent="0.2">
      <c r="A33" s="256" t="s">
        <v>32</v>
      </c>
      <c r="B33" s="137" t="s">
        <v>137</v>
      </c>
      <c r="C33" s="113" t="s">
        <v>18</v>
      </c>
      <c r="D33" s="114">
        <v>0</v>
      </c>
      <c r="E33" s="115">
        <v>0</v>
      </c>
      <c r="F33" s="114">
        <v>1</v>
      </c>
      <c r="G33" s="115">
        <v>1200</v>
      </c>
      <c r="H33" s="114">
        <v>0</v>
      </c>
      <c r="I33" s="115">
        <v>0</v>
      </c>
      <c r="J33" s="114">
        <v>1</v>
      </c>
      <c r="K33" s="115">
        <v>1200</v>
      </c>
    </row>
    <row r="34" spans="1:11" s="14" customFormat="1" ht="15" x14ac:dyDescent="0.2">
      <c r="A34" s="257"/>
      <c r="B34" s="147" t="s">
        <v>137</v>
      </c>
      <c r="C34" s="148" t="s">
        <v>33</v>
      </c>
      <c r="D34" s="131">
        <v>1</v>
      </c>
      <c r="E34" s="132">
        <v>500000</v>
      </c>
      <c r="F34" s="131">
        <v>0</v>
      </c>
      <c r="G34" s="132">
        <v>0</v>
      </c>
      <c r="H34" s="131">
        <v>1</v>
      </c>
      <c r="I34" s="132">
        <v>2000</v>
      </c>
      <c r="J34" s="131">
        <v>2</v>
      </c>
      <c r="K34" s="132">
        <v>502000</v>
      </c>
    </row>
    <row r="35" spans="1:11" s="14" customFormat="1" ht="15" x14ac:dyDescent="0.25">
      <c r="A35" s="257"/>
      <c r="B35" s="147" t="s">
        <v>138</v>
      </c>
      <c r="C35" s="149" t="s">
        <v>107</v>
      </c>
      <c r="D35" s="150">
        <v>1</v>
      </c>
      <c r="E35" s="151">
        <v>199999</v>
      </c>
      <c r="F35" s="150">
        <v>0</v>
      </c>
      <c r="G35" s="151">
        <v>0</v>
      </c>
      <c r="H35" s="150">
        <v>0</v>
      </c>
      <c r="I35" s="151">
        <v>0</v>
      </c>
      <c r="J35" s="150">
        <v>1</v>
      </c>
      <c r="K35" s="151">
        <v>199999</v>
      </c>
    </row>
    <row r="36" spans="1:11" s="14" customFormat="1" ht="15.75" thickBot="1" x14ac:dyDescent="0.3">
      <c r="A36" s="258"/>
      <c r="B36" s="138" t="s">
        <v>138</v>
      </c>
      <c r="C36" s="139" t="s">
        <v>34</v>
      </c>
      <c r="D36" s="140">
        <v>1</v>
      </c>
      <c r="E36" s="141">
        <v>1700</v>
      </c>
      <c r="F36" s="140">
        <v>2</v>
      </c>
      <c r="G36" s="141">
        <v>3200</v>
      </c>
      <c r="H36" s="140">
        <v>1</v>
      </c>
      <c r="I36" s="141">
        <v>7500</v>
      </c>
      <c r="J36" s="140">
        <v>4</v>
      </c>
      <c r="K36" s="141">
        <v>12400</v>
      </c>
    </row>
    <row r="37" spans="1:11" ht="15.75" thickBot="1" x14ac:dyDescent="0.3">
      <c r="A37" s="261" t="s">
        <v>35</v>
      </c>
      <c r="B37" s="262"/>
      <c r="C37" s="262"/>
      <c r="D37" s="152">
        <f>D33+D34+D35+D36</f>
        <v>3</v>
      </c>
      <c r="E37" s="153">
        <f t="shared" ref="E37:J37" si="14">E33+E34+E35+E36</f>
        <v>701699</v>
      </c>
      <c r="F37" s="152">
        <f t="shared" si="14"/>
        <v>3</v>
      </c>
      <c r="G37" s="153">
        <f t="shared" si="14"/>
        <v>4400</v>
      </c>
      <c r="H37" s="152">
        <f t="shared" si="14"/>
        <v>2</v>
      </c>
      <c r="I37" s="153">
        <f t="shared" si="14"/>
        <v>9500</v>
      </c>
      <c r="J37" s="152">
        <f t="shared" si="14"/>
        <v>8</v>
      </c>
      <c r="K37" s="153">
        <f t="shared" ref="K37" si="15">K33+K34+K35+K36</f>
        <v>715599</v>
      </c>
    </row>
    <row r="38" spans="1:11" ht="15.75" thickBot="1" x14ac:dyDescent="0.3">
      <c r="A38" s="263" t="s">
        <v>36</v>
      </c>
      <c r="B38" s="264"/>
      <c r="C38" s="264"/>
      <c r="D38" s="152">
        <f>D37+D32+D28+D25+D22+D16</f>
        <v>193</v>
      </c>
      <c r="E38" s="153">
        <f t="shared" ref="E38:J38" si="16">E37+E32+E28+E25+E22+E16</f>
        <v>12345224</v>
      </c>
      <c r="F38" s="152">
        <f t="shared" si="16"/>
        <v>127</v>
      </c>
      <c r="G38" s="153">
        <f t="shared" si="16"/>
        <v>4692304</v>
      </c>
      <c r="H38" s="152">
        <f t="shared" si="16"/>
        <v>246</v>
      </c>
      <c r="I38" s="153">
        <f t="shared" si="16"/>
        <v>17171777</v>
      </c>
      <c r="J38" s="152">
        <f t="shared" si="16"/>
        <v>566</v>
      </c>
      <c r="K38" s="153">
        <f t="shared" ref="K38" si="17">K37+K32+K28+K25+K22+K16</f>
        <v>34209305</v>
      </c>
    </row>
    <row r="39" spans="1:1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</row>
  </sheetData>
  <mergeCells count="22">
    <mergeCell ref="H5:I5"/>
    <mergeCell ref="B3:K3"/>
    <mergeCell ref="A5:A6"/>
    <mergeCell ref="B5:B6"/>
    <mergeCell ref="C5:C6"/>
    <mergeCell ref="D5:E5"/>
    <mergeCell ref="F5:G5"/>
    <mergeCell ref="A7:A15"/>
    <mergeCell ref="B11:C11"/>
    <mergeCell ref="B15:C15"/>
    <mergeCell ref="A16:C16"/>
    <mergeCell ref="A17:A21"/>
    <mergeCell ref="A22:C22"/>
    <mergeCell ref="A23:A24"/>
    <mergeCell ref="A25:C25"/>
    <mergeCell ref="A26:A27"/>
    <mergeCell ref="A28:C28"/>
    <mergeCell ref="A29:A31"/>
    <mergeCell ref="A32:C32"/>
    <mergeCell ref="A33:A36"/>
    <mergeCell ref="A37:C37"/>
    <mergeCell ref="A38:C38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J37"/>
  <sheetViews>
    <sheetView workbookViewId="0"/>
  </sheetViews>
  <sheetFormatPr baseColWidth="10" defaultRowHeight="12.75" x14ac:dyDescent="0.2"/>
  <cols>
    <col min="1" max="1" width="11.42578125" style="1"/>
    <col min="2" max="2" width="13.7109375" style="1" bestFit="1" customWidth="1"/>
    <col min="3" max="16384" width="11.42578125" style="1"/>
  </cols>
  <sheetData>
    <row r="1" spans="1:10" ht="18.75" customHeight="1" x14ac:dyDescent="0.2">
      <c r="J1" s="3"/>
    </row>
    <row r="2" spans="1:10" ht="18.75" customHeight="1" thickBo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</row>
    <row r="3" spans="1:10" ht="15" x14ac:dyDescent="0.25">
      <c r="A3" s="305" t="s">
        <v>116</v>
      </c>
      <c r="B3" s="307" t="s">
        <v>37</v>
      </c>
      <c r="C3" s="308"/>
      <c r="D3" s="308"/>
      <c r="E3" s="308"/>
      <c r="F3" s="308"/>
      <c r="G3" s="308"/>
      <c r="H3" s="308"/>
      <c r="I3" s="308"/>
      <c r="J3" s="309"/>
    </row>
    <row r="4" spans="1:10" customFormat="1" ht="15.75" thickBot="1" x14ac:dyDescent="0.3">
      <c r="A4" s="306"/>
      <c r="B4" s="310" t="s">
        <v>129</v>
      </c>
      <c r="C4" s="311"/>
      <c r="D4" s="311"/>
      <c r="E4" s="311"/>
      <c r="F4" s="311"/>
      <c r="G4" s="311"/>
      <c r="H4" s="311"/>
      <c r="I4" s="311"/>
      <c r="J4" s="312"/>
    </row>
    <row r="5" spans="1:10" customFormat="1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x14ac:dyDescent="0.25">
      <c r="A6" s="302" t="s">
        <v>38</v>
      </c>
      <c r="B6" s="303" t="s">
        <v>39</v>
      </c>
      <c r="C6" s="300" t="s">
        <v>0</v>
      </c>
      <c r="D6" s="301"/>
      <c r="E6" s="302" t="s">
        <v>1</v>
      </c>
      <c r="F6" s="303"/>
      <c r="G6" s="300" t="s">
        <v>2</v>
      </c>
      <c r="H6" s="301"/>
      <c r="I6" s="302" t="s">
        <v>3</v>
      </c>
      <c r="J6" s="303"/>
    </row>
    <row r="7" spans="1:10" ht="15.75" thickBot="1" x14ac:dyDescent="0.3">
      <c r="A7" s="315"/>
      <c r="B7" s="316"/>
      <c r="C7" s="71" t="s">
        <v>40</v>
      </c>
      <c r="D7" s="72" t="s">
        <v>41</v>
      </c>
      <c r="E7" s="73" t="s">
        <v>40</v>
      </c>
      <c r="F7" s="74" t="s">
        <v>41</v>
      </c>
      <c r="G7" s="71" t="s">
        <v>40</v>
      </c>
      <c r="H7" s="72" t="s">
        <v>41</v>
      </c>
      <c r="I7" s="73" t="s">
        <v>40</v>
      </c>
      <c r="J7" s="74" t="s">
        <v>41</v>
      </c>
    </row>
    <row r="8" spans="1:10" ht="15" x14ac:dyDescent="0.25">
      <c r="A8" s="75" t="s">
        <v>130</v>
      </c>
      <c r="B8" s="76" t="s">
        <v>42</v>
      </c>
      <c r="C8" s="77">
        <v>2</v>
      </c>
      <c r="D8" s="78">
        <v>590</v>
      </c>
      <c r="E8" s="79">
        <v>1</v>
      </c>
      <c r="F8" s="80">
        <v>80</v>
      </c>
      <c r="G8" s="77">
        <v>0</v>
      </c>
      <c r="H8" s="78">
        <v>0</v>
      </c>
      <c r="I8" s="79">
        <v>3</v>
      </c>
      <c r="J8" s="80">
        <v>670</v>
      </c>
    </row>
    <row r="9" spans="1:10" ht="15" x14ac:dyDescent="0.25">
      <c r="A9" s="81" t="s">
        <v>131</v>
      </c>
      <c r="B9" s="82" t="s">
        <v>43</v>
      </c>
      <c r="C9" s="77">
        <v>4</v>
      </c>
      <c r="D9" s="78">
        <v>7160</v>
      </c>
      <c r="E9" s="79">
        <v>2</v>
      </c>
      <c r="F9" s="80">
        <v>4774</v>
      </c>
      <c r="G9" s="77">
        <v>3</v>
      </c>
      <c r="H9" s="78">
        <v>4527</v>
      </c>
      <c r="I9" s="79">
        <v>9</v>
      </c>
      <c r="J9" s="80">
        <v>16461</v>
      </c>
    </row>
    <row r="10" spans="1:10" ht="15" x14ac:dyDescent="0.25">
      <c r="A10" s="81" t="s">
        <v>132</v>
      </c>
      <c r="B10" s="82" t="s">
        <v>44</v>
      </c>
      <c r="C10" s="77">
        <v>2</v>
      </c>
      <c r="D10" s="78">
        <v>16300</v>
      </c>
      <c r="E10" s="79">
        <v>1</v>
      </c>
      <c r="F10" s="80">
        <v>8694</v>
      </c>
      <c r="G10" s="77">
        <v>2</v>
      </c>
      <c r="H10" s="78">
        <v>14300</v>
      </c>
      <c r="I10" s="79">
        <v>5</v>
      </c>
      <c r="J10" s="80">
        <v>39294</v>
      </c>
    </row>
    <row r="11" spans="1:10" ht="15" x14ac:dyDescent="0.25">
      <c r="A11" s="81" t="s">
        <v>133</v>
      </c>
      <c r="B11" s="82" t="s">
        <v>45</v>
      </c>
      <c r="C11" s="77">
        <v>3</v>
      </c>
      <c r="D11" s="78">
        <v>45392</v>
      </c>
      <c r="E11" s="79">
        <v>0</v>
      </c>
      <c r="F11" s="80">
        <v>0</v>
      </c>
      <c r="G11" s="77">
        <v>9</v>
      </c>
      <c r="H11" s="78">
        <v>154398</v>
      </c>
      <c r="I11" s="79">
        <v>12</v>
      </c>
      <c r="J11" s="80">
        <v>199790</v>
      </c>
    </row>
    <row r="12" spans="1:10" ht="15" x14ac:dyDescent="0.25">
      <c r="A12" s="81" t="s">
        <v>134</v>
      </c>
      <c r="B12" s="82" t="s">
        <v>46</v>
      </c>
      <c r="C12" s="77">
        <v>6</v>
      </c>
      <c r="D12" s="78">
        <v>196172</v>
      </c>
      <c r="E12" s="79">
        <v>1</v>
      </c>
      <c r="F12" s="80">
        <v>33000</v>
      </c>
      <c r="G12" s="77">
        <v>9</v>
      </c>
      <c r="H12" s="78">
        <v>256561</v>
      </c>
      <c r="I12" s="79">
        <v>16</v>
      </c>
      <c r="J12" s="80">
        <v>485733</v>
      </c>
    </row>
    <row r="13" spans="1:10" ht="15.75" thickBot="1" x14ac:dyDescent="0.3">
      <c r="A13" s="83" t="s">
        <v>135</v>
      </c>
      <c r="B13" s="84" t="s">
        <v>47</v>
      </c>
      <c r="C13" s="85">
        <v>9</v>
      </c>
      <c r="D13" s="86">
        <v>1991138</v>
      </c>
      <c r="E13" s="87">
        <v>3</v>
      </c>
      <c r="F13" s="88">
        <v>292958</v>
      </c>
      <c r="G13" s="85">
        <v>20</v>
      </c>
      <c r="H13" s="86">
        <v>4687151</v>
      </c>
      <c r="I13" s="79">
        <v>32</v>
      </c>
      <c r="J13" s="80">
        <v>6971247</v>
      </c>
    </row>
    <row r="14" spans="1:10" ht="15.75" thickBot="1" x14ac:dyDescent="0.3">
      <c r="A14" s="289" t="s">
        <v>48</v>
      </c>
      <c r="B14" s="304"/>
      <c r="C14" s="89">
        <v>26</v>
      </c>
      <c r="D14" s="89">
        <v>2256752</v>
      </c>
      <c r="E14" s="89">
        <v>8</v>
      </c>
      <c r="F14" s="89">
        <v>339506</v>
      </c>
      <c r="G14" s="89">
        <v>43</v>
      </c>
      <c r="H14" s="89">
        <v>5116937</v>
      </c>
      <c r="I14" s="89">
        <v>77</v>
      </c>
      <c r="J14" s="89">
        <v>7713195</v>
      </c>
    </row>
    <row r="15" spans="1:10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0" ht="13.5" thickBot="1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0" ht="15" x14ac:dyDescent="0.25">
      <c r="A17" s="305" t="s">
        <v>116</v>
      </c>
      <c r="B17" s="307" t="s">
        <v>108</v>
      </c>
      <c r="C17" s="308"/>
      <c r="D17" s="308"/>
      <c r="E17" s="308"/>
      <c r="F17" s="308"/>
      <c r="G17" s="308"/>
      <c r="H17" s="308"/>
      <c r="I17" s="308"/>
      <c r="J17" s="309"/>
    </row>
    <row r="18" spans="1:10" ht="15.75" thickBot="1" x14ac:dyDescent="0.3">
      <c r="A18" s="306"/>
      <c r="B18" s="310" t="s">
        <v>129</v>
      </c>
      <c r="C18" s="311"/>
      <c r="D18" s="311"/>
      <c r="E18" s="311"/>
      <c r="F18" s="311"/>
      <c r="G18" s="311"/>
      <c r="H18" s="311"/>
      <c r="I18" s="311"/>
      <c r="J18" s="312"/>
    </row>
    <row r="19" spans="1:10" ht="15.75" thickBo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5" x14ac:dyDescent="0.25">
      <c r="A20" s="302" t="s">
        <v>38</v>
      </c>
      <c r="B20" s="303" t="s">
        <v>39</v>
      </c>
      <c r="C20" s="300" t="s">
        <v>0</v>
      </c>
      <c r="D20" s="301"/>
      <c r="E20" s="302" t="s">
        <v>1</v>
      </c>
      <c r="F20" s="303"/>
      <c r="G20" s="300" t="s">
        <v>2</v>
      </c>
      <c r="H20" s="301"/>
      <c r="I20" s="302" t="s">
        <v>3</v>
      </c>
      <c r="J20" s="303"/>
    </row>
    <row r="21" spans="1:10" ht="15" x14ac:dyDescent="0.25">
      <c r="A21" s="313"/>
      <c r="B21" s="314"/>
      <c r="C21" s="90" t="s">
        <v>40</v>
      </c>
      <c r="D21" s="91" t="s">
        <v>41</v>
      </c>
      <c r="E21" s="92" t="s">
        <v>40</v>
      </c>
      <c r="F21" s="93" t="s">
        <v>41</v>
      </c>
      <c r="G21" s="90" t="s">
        <v>40</v>
      </c>
      <c r="H21" s="91" t="s">
        <v>41</v>
      </c>
      <c r="I21" s="92" t="s">
        <v>40</v>
      </c>
      <c r="J21" s="93" t="s">
        <v>41</v>
      </c>
    </row>
    <row r="22" spans="1:10" ht="15" x14ac:dyDescent="0.25">
      <c r="A22" s="81">
        <v>2</v>
      </c>
      <c r="B22" s="82" t="s">
        <v>43</v>
      </c>
      <c r="C22" s="77">
        <v>2</v>
      </c>
      <c r="D22" s="78">
        <v>7800</v>
      </c>
      <c r="E22" s="79">
        <v>1</v>
      </c>
      <c r="F22" s="80">
        <v>1200</v>
      </c>
      <c r="G22" s="77"/>
      <c r="H22" s="78"/>
      <c r="I22" s="79">
        <v>3</v>
      </c>
      <c r="J22" s="80">
        <v>9000</v>
      </c>
    </row>
    <row r="23" spans="1:10" ht="15" x14ac:dyDescent="0.25">
      <c r="A23" s="81">
        <v>3</v>
      </c>
      <c r="B23" s="82" t="s">
        <v>44</v>
      </c>
      <c r="C23" s="77">
        <v>2</v>
      </c>
      <c r="D23" s="78">
        <v>16600</v>
      </c>
      <c r="E23" s="79">
        <v>1</v>
      </c>
      <c r="F23" s="80">
        <v>8000</v>
      </c>
      <c r="G23" s="77">
        <v>2</v>
      </c>
      <c r="H23" s="78">
        <v>13500</v>
      </c>
      <c r="I23" s="79">
        <v>5</v>
      </c>
      <c r="J23" s="80">
        <v>38100</v>
      </c>
    </row>
    <row r="24" spans="1:10" ht="15" x14ac:dyDescent="0.25">
      <c r="A24" s="81">
        <v>4</v>
      </c>
      <c r="B24" s="82" t="s">
        <v>45</v>
      </c>
      <c r="C24" s="77">
        <v>9</v>
      </c>
      <c r="D24" s="78">
        <v>131500</v>
      </c>
      <c r="E24" s="79">
        <v>16</v>
      </c>
      <c r="F24" s="80">
        <v>226800</v>
      </c>
      <c r="G24" s="77">
        <v>18</v>
      </c>
      <c r="H24" s="78">
        <v>289853</v>
      </c>
      <c r="I24" s="79">
        <v>43</v>
      </c>
      <c r="J24" s="80">
        <v>648153</v>
      </c>
    </row>
    <row r="25" spans="1:10" ht="15" x14ac:dyDescent="0.25">
      <c r="A25" s="81">
        <v>5</v>
      </c>
      <c r="B25" s="82" t="s">
        <v>46</v>
      </c>
      <c r="C25" s="77">
        <v>54</v>
      </c>
      <c r="D25" s="78">
        <v>1615385</v>
      </c>
      <c r="E25" s="79">
        <v>43</v>
      </c>
      <c r="F25" s="80">
        <v>1256102</v>
      </c>
      <c r="G25" s="77">
        <v>80</v>
      </c>
      <c r="H25" s="78">
        <v>2491535</v>
      </c>
      <c r="I25" s="79">
        <v>177</v>
      </c>
      <c r="J25" s="80">
        <v>5363022</v>
      </c>
    </row>
    <row r="26" spans="1:10" ht="15.75" thickBot="1" x14ac:dyDescent="0.3">
      <c r="A26" s="83">
        <v>6</v>
      </c>
      <c r="B26" s="84" t="s">
        <v>47</v>
      </c>
      <c r="C26" s="85">
        <v>81</v>
      </c>
      <c r="D26" s="86">
        <v>6331608</v>
      </c>
      <c r="E26" s="87">
        <v>30</v>
      </c>
      <c r="F26" s="88">
        <v>2298535</v>
      </c>
      <c r="G26" s="85">
        <v>96</v>
      </c>
      <c r="H26" s="86">
        <v>8598452</v>
      </c>
      <c r="I26" s="79">
        <v>207</v>
      </c>
      <c r="J26" s="80">
        <v>17228595</v>
      </c>
    </row>
    <row r="27" spans="1:10" ht="15.75" thickBot="1" x14ac:dyDescent="0.3">
      <c r="A27" s="289" t="s">
        <v>48</v>
      </c>
      <c r="B27" s="290"/>
      <c r="C27" s="89">
        <v>148</v>
      </c>
      <c r="D27" s="89">
        <v>8102893</v>
      </c>
      <c r="E27" s="89">
        <v>91</v>
      </c>
      <c r="F27" s="89">
        <v>3790637</v>
      </c>
      <c r="G27" s="89">
        <v>196</v>
      </c>
      <c r="H27" s="89">
        <v>11393340</v>
      </c>
      <c r="I27" s="89">
        <v>435</v>
      </c>
      <c r="J27" s="89">
        <v>23286870</v>
      </c>
    </row>
    <row r="28" spans="1:10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3.5" thickBot="1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0" ht="15.75" thickBot="1" x14ac:dyDescent="0.3">
      <c r="A31" s="94" t="s">
        <v>116</v>
      </c>
      <c r="B31" s="291" t="s">
        <v>49</v>
      </c>
      <c r="C31" s="292"/>
      <c r="D31" s="292"/>
      <c r="E31" s="292"/>
      <c r="F31" s="292"/>
      <c r="G31" s="292"/>
      <c r="H31" s="292"/>
      <c r="I31" s="293"/>
      <c r="J31" s="70"/>
    </row>
    <row r="32" spans="1:10" ht="15.75" thickBot="1" x14ac:dyDescent="0.3">
      <c r="A32" s="2"/>
      <c r="B32" s="2"/>
      <c r="C32" s="2"/>
      <c r="D32" s="2"/>
      <c r="E32" s="2"/>
      <c r="F32" s="2"/>
      <c r="G32" s="2"/>
      <c r="H32" s="2"/>
      <c r="I32" s="2"/>
      <c r="J32" s="70"/>
    </row>
    <row r="33" spans="1:10" ht="15" x14ac:dyDescent="0.25">
      <c r="A33" s="294" t="s">
        <v>7</v>
      </c>
      <c r="B33" s="296" t="s">
        <v>50</v>
      </c>
      <c r="C33" s="298" t="s">
        <v>39</v>
      </c>
      <c r="D33" s="300" t="s">
        <v>0</v>
      </c>
      <c r="E33" s="301"/>
      <c r="F33" s="302" t="s">
        <v>2</v>
      </c>
      <c r="G33" s="303"/>
      <c r="H33" s="302" t="s">
        <v>3</v>
      </c>
      <c r="I33" s="303"/>
      <c r="J33" s="70"/>
    </row>
    <row r="34" spans="1:10" ht="15.75" thickBot="1" x14ac:dyDescent="0.3">
      <c r="A34" s="295"/>
      <c r="B34" s="297"/>
      <c r="C34" s="299"/>
      <c r="D34" s="71" t="s">
        <v>40</v>
      </c>
      <c r="E34" s="72" t="s">
        <v>41</v>
      </c>
      <c r="F34" s="73" t="s">
        <v>40</v>
      </c>
      <c r="G34" s="74" t="s">
        <v>41</v>
      </c>
      <c r="H34" s="73" t="s">
        <v>40</v>
      </c>
      <c r="I34" s="74" t="s">
        <v>41</v>
      </c>
      <c r="J34" s="70"/>
    </row>
    <row r="35" spans="1:10" ht="15" x14ac:dyDescent="0.25">
      <c r="A35" s="95" t="s">
        <v>10</v>
      </c>
      <c r="B35" s="96">
        <v>6</v>
      </c>
      <c r="C35" s="97" t="s">
        <v>47</v>
      </c>
      <c r="D35" s="85">
        <v>1</v>
      </c>
      <c r="E35" s="86">
        <v>7200000</v>
      </c>
      <c r="F35" s="87">
        <v>2</v>
      </c>
      <c r="G35" s="88">
        <v>1787000</v>
      </c>
      <c r="H35" s="87">
        <v>3</v>
      </c>
      <c r="I35" s="88">
        <v>8987000</v>
      </c>
      <c r="J35" s="70"/>
    </row>
    <row r="36" spans="1:10" ht="15.75" thickBot="1" x14ac:dyDescent="0.3">
      <c r="A36" s="98" t="s">
        <v>105</v>
      </c>
      <c r="B36" s="99">
        <v>6</v>
      </c>
      <c r="C36" s="100" t="s">
        <v>47</v>
      </c>
      <c r="D36" s="101">
        <v>1</v>
      </c>
      <c r="E36" s="102">
        <v>1820000</v>
      </c>
      <c r="F36" s="103">
        <v>0</v>
      </c>
      <c r="G36" s="104">
        <v>0</v>
      </c>
      <c r="H36" s="103">
        <v>1</v>
      </c>
      <c r="I36" s="104">
        <v>1820000</v>
      </c>
      <c r="J36" s="70"/>
    </row>
    <row r="37" spans="1:10" ht="15.75" thickBot="1" x14ac:dyDescent="0.3">
      <c r="A37" s="286" t="s">
        <v>106</v>
      </c>
      <c r="B37" s="287"/>
      <c r="C37" s="288"/>
      <c r="D37" s="105">
        <v>2</v>
      </c>
      <c r="E37" s="105">
        <v>9020000</v>
      </c>
      <c r="F37" s="105">
        <v>2</v>
      </c>
      <c r="G37" s="105">
        <v>1787000</v>
      </c>
      <c r="H37" s="105">
        <v>4</v>
      </c>
      <c r="I37" s="105">
        <v>10807000</v>
      </c>
      <c r="J37" s="70"/>
    </row>
  </sheetData>
  <mergeCells count="28">
    <mergeCell ref="A3:A4"/>
    <mergeCell ref="B3:J3"/>
    <mergeCell ref="B4:J4"/>
    <mergeCell ref="A6:A7"/>
    <mergeCell ref="B6:B7"/>
    <mergeCell ref="C6:D6"/>
    <mergeCell ref="E6:F6"/>
    <mergeCell ref="G6:H6"/>
    <mergeCell ref="I6:J6"/>
    <mergeCell ref="A14:B14"/>
    <mergeCell ref="A17:A18"/>
    <mergeCell ref="B17:J17"/>
    <mergeCell ref="B18:J18"/>
    <mergeCell ref="A20:A21"/>
    <mergeCell ref="B20:B21"/>
    <mergeCell ref="C20:D20"/>
    <mergeCell ref="E20:F20"/>
    <mergeCell ref="G20:H20"/>
    <mergeCell ref="I20:J20"/>
    <mergeCell ref="A37:C37"/>
    <mergeCell ref="A27:B27"/>
    <mergeCell ref="B31:I31"/>
    <mergeCell ref="A33:A34"/>
    <mergeCell ref="B33:B34"/>
    <mergeCell ref="C33:C34"/>
    <mergeCell ref="D33:E33"/>
    <mergeCell ref="F33:G33"/>
    <mergeCell ref="H33:I3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Bovino</vt:lpstr>
      <vt:lpstr>Ovino-caprino</vt:lpstr>
      <vt:lpstr>Porcino</vt:lpstr>
      <vt:lpstr>Conejos</vt:lpstr>
      <vt:lpstr>Especies avícolas</vt:lpstr>
      <vt:lpstr>Gallinas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Administrador</cp:lastModifiedBy>
  <cp:lastPrinted>2019-07-18T11:52:40Z</cp:lastPrinted>
  <dcterms:created xsi:type="dcterms:W3CDTF">1996-11-27T10:00:04Z</dcterms:created>
  <dcterms:modified xsi:type="dcterms:W3CDTF">2022-04-04T10:54:00Z</dcterms:modified>
</cp:coreProperties>
</file>