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gestadi\03 Ganadería\3.1. Directorios\02 Directorios\00_WEB Directorios\Distribución Comarcal\"/>
    </mc:Choice>
  </mc:AlternateContent>
  <bookViews>
    <workbookView xWindow="0" yWindow="0" windowWidth="16380" windowHeight="8190" tabRatio="500" activeTab="1"/>
  </bookViews>
  <sheets>
    <sheet name="ÍNDICE" sheetId="1" r:id="rId1"/>
    <sheet name="Bovino" sheetId="2" r:id="rId2"/>
    <sheet name="Ovino-caprino" sheetId="3" r:id="rId3"/>
    <sheet name="Porcino" sheetId="4" r:id="rId4"/>
    <sheet name="Conejos" sheetId="5" r:id="rId5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32" i="2" l="1"/>
  <c r="R33" i="2" s="1"/>
  <c r="M33" i="4" l="1"/>
  <c r="L33" i="4"/>
  <c r="K33" i="4"/>
  <c r="I33" i="4"/>
  <c r="H33" i="4"/>
  <c r="G33" i="4"/>
  <c r="E33" i="4"/>
  <c r="D33" i="4"/>
  <c r="C33" i="4"/>
  <c r="N32" i="4"/>
  <c r="J32" i="4"/>
  <c r="F32" i="4"/>
  <c r="N31" i="4"/>
  <c r="J31" i="4"/>
  <c r="F31" i="4"/>
  <c r="N30" i="4"/>
  <c r="J30" i="4"/>
  <c r="F30" i="4"/>
  <c r="N29" i="4"/>
  <c r="J29" i="4"/>
  <c r="F29" i="4"/>
  <c r="N28" i="4"/>
  <c r="J28" i="4"/>
  <c r="F28" i="4"/>
  <c r="N27" i="4"/>
  <c r="J27" i="4"/>
  <c r="F27" i="4"/>
  <c r="N26" i="4"/>
  <c r="N33" i="4" s="1"/>
  <c r="J26" i="4"/>
  <c r="J33" i="4" s="1"/>
  <c r="F26" i="4"/>
  <c r="F33" i="4" s="1"/>
  <c r="M25" i="4"/>
  <c r="L25" i="4"/>
  <c r="K25" i="4"/>
  <c r="I25" i="4"/>
  <c r="H25" i="4"/>
  <c r="G25" i="4"/>
  <c r="E25" i="4"/>
  <c r="D25" i="4"/>
  <c r="C25" i="4"/>
  <c r="N24" i="4"/>
  <c r="J24" i="4"/>
  <c r="F24" i="4"/>
  <c r="N23" i="4"/>
  <c r="J23" i="4"/>
  <c r="F23" i="4"/>
  <c r="N22" i="4"/>
  <c r="J22" i="4"/>
  <c r="F22" i="4"/>
  <c r="N21" i="4"/>
  <c r="J21" i="4"/>
  <c r="F21" i="4"/>
  <c r="N20" i="4"/>
  <c r="J20" i="4"/>
  <c r="F20" i="4"/>
  <c r="N19" i="4"/>
  <c r="J19" i="4"/>
  <c r="J25" i="4" s="1"/>
  <c r="F19" i="4"/>
  <c r="M18" i="4"/>
  <c r="L18" i="4"/>
  <c r="L34" i="4" s="1"/>
  <c r="K18" i="4"/>
  <c r="I18" i="4"/>
  <c r="H18" i="4"/>
  <c r="H34" i="4" s="1"/>
  <c r="G18" i="4"/>
  <c r="E18" i="4"/>
  <c r="D18" i="4"/>
  <c r="D34" i="4" s="1"/>
  <c r="C18" i="4"/>
  <c r="N17" i="4"/>
  <c r="J17" i="4"/>
  <c r="F17" i="4"/>
  <c r="N16" i="4"/>
  <c r="J16" i="4"/>
  <c r="F16" i="4"/>
  <c r="N15" i="4"/>
  <c r="J15" i="4"/>
  <c r="F15" i="4"/>
  <c r="N14" i="4"/>
  <c r="J14" i="4"/>
  <c r="F14" i="4"/>
  <c r="N13" i="4"/>
  <c r="J13" i="4"/>
  <c r="F13" i="4"/>
  <c r="N12" i="4"/>
  <c r="J12" i="4"/>
  <c r="F12" i="4"/>
  <c r="N11" i="4"/>
  <c r="N18" i="4" s="1"/>
  <c r="J11" i="4"/>
  <c r="F11" i="4"/>
  <c r="F18" i="4" s="1"/>
  <c r="N10" i="4"/>
  <c r="J10" i="4"/>
  <c r="J18" i="4" s="1"/>
  <c r="F10" i="4"/>
  <c r="F25" i="4" l="1"/>
  <c r="N25" i="4"/>
  <c r="N34" i="4" s="1"/>
  <c r="G34" i="4"/>
  <c r="I34" i="4"/>
  <c r="C34" i="4"/>
  <c r="E34" i="4"/>
  <c r="K34" i="4"/>
  <c r="M34" i="4"/>
  <c r="J34" i="4"/>
  <c r="F34" i="4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S31" i="3"/>
  <c r="S30" i="3"/>
  <c r="S29" i="3"/>
  <c r="S28" i="3"/>
  <c r="S27" i="3"/>
  <c r="S26" i="3"/>
  <c r="S32" i="3" s="1"/>
  <c r="S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S23" i="3"/>
  <c r="S22" i="3"/>
  <c r="S21" i="3"/>
  <c r="S20" i="3"/>
  <c r="S19" i="3"/>
  <c r="S18" i="3"/>
  <c r="R17" i="3"/>
  <c r="R33" i="3" s="1"/>
  <c r="Q17" i="3"/>
  <c r="Q33" i="3" s="1"/>
  <c r="P17" i="3"/>
  <c r="P33" i="3" s="1"/>
  <c r="O17" i="3"/>
  <c r="O33" i="3" s="1"/>
  <c r="N17" i="3"/>
  <c r="N33" i="3" s="1"/>
  <c r="M17" i="3"/>
  <c r="M33" i="3" s="1"/>
  <c r="L17" i="3"/>
  <c r="L33" i="3" s="1"/>
  <c r="K17" i="3"/>
  <c r="K33" i="3" s="1"/>
  <c r="J17" i="3"/>
  <c r="J33" i="3" s="1"/>
  <c r="I17" i="3"/>
  <c r="I33" i="3" s="1"/>
  <c r="H17" i="3"/>
  <c r="H33" i="3" s="1"/>
  <c r="G17" i="3"/>
  <c r="G33" i="3" s="1"/>
  <c r="F17" i="3"/>
  <c r="F33" i="3" s="1"/>
  <c r="E17" i="3"/>
  <c r="E33" i="3" s="1"/>
  <c r="D17" i="3"/>
  <c r="D33" i="3" s="1"/>
  <c r="C17" i="3"/>
  <c r="C33" i="3" s="1"/>
  <c r="S16" i="3"/>
  <c r="S15" i="3"/>
  <c r="S14" i="3"/>
  <c r="S13" i="3"/>
  <c r="S12" i="3"/>
  <c r="S11" i="3"/>
  <c r="S10" i="3"/>
  <c r="S9" i="3"/>
  <c r="S17" i="3" s="1"/>
  <c r="S24" i="3" l="1"/>
  <c r="S33" i="3"/>
  <c r="G9" i="2" l="1"/>
  <c r="L9" i="2"/>
  <c r="Q9" i="2"/>
  <c r="V9" i="2"/>
  <c r="G10" i="2"/>
  <c r="L10" i="2"/>
  <c r="Q10" i="2"/>
  <c r="V10" i="2"/>
  <c r="G11" i="2"/>
  <c r="L11" i="2"/>
  <c r="Q11" i="2"/>
  <c r="V11" i="2"/>
  <c r="G12" i="2"/>
  <c r="L12" i="2"/>
  <c r="Q12" i="2"/>
  <c r="V12" i="2"/>
  <c r="G13" i="2"/>
  <c r="L13" i="2"/>
  <c r="Q13" i="2"/>
  <c r="V13" i="2"/>
  <c r="G14" i="2"/>
  <c r="L14" i="2"/>
  <c r="Q14" i="2"/>
  <c r="V14" i="2"/>
  <c r="G15" i="2"/>
  <c r="L15" i="2"/>
  <c r="Q15" i="2"/>
  <c r="V15" i="2"/>
  <c r="G16" i="2"/>
  <c r="L16" i="2"/>
  <c r="Q16" i="2"/>
  <c r="V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G18" i="2"/>
  <c r="L18" i="2"/>
  <c r="Q18" i="2"/>
  <c r="V18" i="2"/>
  <c r="G19" i="2"/>
  <c r="L19" i="2"/>
  <c r="Q19" i="2"/>
  <c r="V19" i="2"/>
  <c r="G20" i="2"/>
  <c r="L20" i="2"/>
  <c r="Q20" i="2"/>
  <c r="V20" i="2"/>
  <c r="G21" i="2"/>
  <c r="L21" i="2"/>
  <c r="Q21" i="2"/>
  <c r="V21" i="2"/>
  <c r="G22" i="2"/>
  <c r="L22" i="2"/>
  <c r="Q22" i="2"/>
  <c r="V22" i="2"/>
  <c r="G23" i="2"/>
  <c r="L23" i="2"/>
  <c r="Q23" i="2"/>
  <c r="V23" i="2"/>
  <c r="C24" i="2"/>
  <c r="D24" i="2"/>
  <c r="E24" i="2"/>
  <c r="F24" i="2"/>
  <c r="G24" i="2"/>
  <c r="H24" i="2"/>
  <c r="H33" i="2" s="1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G25" i="2"/>
  <c r="L25" i="2"/>
  <c r="Q25" i="2"/>
  <c r="V25" i="2"/>
  <c r="G26" i="2"/>
  <c r="L26" i="2"/>
  <c r="Q26" i="2"/>
  <c r="V26" i="2"/>
  <c r="G27" i="2"/>
  <c r="L27" i="2"/>
  <c r="Q27" i="2"/>
  <c r="V27" i="2"/>
  <c r="G28" i="2"/>
  <c r="L28" i="2"/>
  <c r="Q28" i="2"/>
  <c r="V28" i="2"/>
  <c r="G29" i="2"/>
  <c r="L29" i="2"/>
  <c r="Q29" i="2"/>
  <c r="V29" i="2"/>
  <c r="G30" i="2"/>
  <c r="L30" i="2"/>
  <c r="Q30" i="2"/>
  <c r="V30" i="2"/>
  <c r="G31" i="2"/>
  <c r="L31" i="2"/>
  <c r="Q31" i="2"/>
  <c r="V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S32" i="2"/>
  <c r="T32" i="2"/>
  <c r="U32" i="2"/>
  <c r="V32" i="2"/>
  <c r="C33" i="2"/>
  <c r="D33" i="2"/>
  <c r="E33" i="2"/>
  <c r="F33" i="2"/>
  <c r="G33" i="2"/>
  <c r="I33" i="2"/>
  <c r="J33" i="2"/>
  <c r="K33" i="2"/>
  <c r="L33" i="2"/>
  <c r="M33" i="2"/>
  <c r="N33" i="2"/>
  <c r="O33" i="2"/>
  <c r="P33" i="2"/>
  <c r="Q33" i="2"/>
  <c r="S33" i="2"/>
  <c r="T33" i="2"/>
  <c r="U33" i="2"/>
  <c r="V33" i="2"/>
</calcChain>
</file>

<file path=xl/sharedStrings.xml><?xml version="1.0" encoding="utf-8"?>
<sst xmlns="http://schemas.openxmlformats.org/spreadsheetml/2006/main" count="211" uniqueCount="95">
  <si>
    <t>Distribución Comarcal y por estratos de explotaciones ganaderas</t>
  </si>
  <si>
    <t xml:space="preserve">ESTRUCTURA PRODUCTIVA DE LAS EXPLOTACIONES DE BOVINO </t>
  </si>
  <si>
    <t xml:space="preserve">ESTRUCTURA PRODUCTIVA DE LAS EXPLOTACIONES DE OVINO Y CAPRINO </t>
  </si>
  <si>
    <t xml:space="preserve">ESTRUCTURA PRODUCTIVA DE LAS EXPLOTACIONES DE PORCINO </t>
  </si>
  <si>
    <t>ESTRUCTURA PRODUCTIVA DE LAS EXPLOTACIONES INDUSTRIALES CUNÍCOLAS</t>
  </si>
  <si>
    <t>ESTRUCTURA PRODUCTIVA DE LAS EXPLOTACIONES DE BOVINO</t>
  </si>
  <si>
    <t>(Distribución comarcal)</t>
  </si>
  <si>
    <t>PROVINCIA</t>
  </si>
  <si>
    <t>COMARCA</t>
  </si>
  <si>
    <t>ORDEÑO</t>
  </si>
  <si>
    <t>NO ORDEÑO</t>
  </si>
  <si>
    <t>CEBO</t>
  </si>
  <si>
    <t>TOTAL</t>
  </si>
  <si>
    <t>Nº DE EXPL</t>
  </si>
  <si>
    <t>PLAZAS</t>
  </si>
  <si>
    <t>Nº EXPL</t>
  </si>
  <si>
    <t>NO ORD.</t>
  </si>
  <si>
    <t xml:space="preserve">CEBO </t>
  </si>
  <si>
    <t>HUESCA</t>
  </si>
  <si>
    <t>Jacetania</t>
  </si>
  <si>
    <t>Sobrarbe</t>
  </si>
  <si>
    <t>Ribagorza</t>
  </si>
  <si>
    <t>Hoya de Huesca</t>
  </si>
  <si>
    <t>Somontano</t>
  </si>
  <si>
    <t>Monegros</t>
  </si>
  <si>
    <t>La Litera</t>
  </si>
  <si>
    <t>Bajo Cinca</t>
  </si>
  <si>
    <t>Total HUESCA</t>
  </si>
  <si>
    <t>TERUEL</t>
  </si>
  <si>
    <t>Jiloca</t>
  </si>
  <si>
    <t>S. Montalban</t>
  </si>
  <si>
    <t>Bajo Aragón</t>
  </si>
  <si>
    <t>S. Albarracín</t>
  </si>
  <si>
    <t>Hoya de Teruel</t>
  </si>
  <si>
    <t>Maestrazgo</t>
  </si>
  <si>
    <t>Total TERUEL</t>
  </si>
  <si>
    <t>ZARAGOZA</t>
  </si>
  <si>
    <t>Ejea de los C.</t>
  </si>
  <si>
    <t>Borja</t>
  </si>
  <si>
    <t>Calatayud</t>
  </si>
  <si>
    <t>La Almunia</t>
  </si>
  <si>
    <t>Zaragoza</t>
  </si>
  <si>
    <t>Daroca</t>
  </si>
  <si>
    <t>Caspe</t>
  </si>
  <si>
    <t>Total ZARAGOZA</t>
  </si>
  <si>
    <t>TOTAL ARAGON</t>
  </si>
  <si>
    <t>ESTRUCTURA PRODUCTIVA DE LAS EXPLOTACIONES DE OVINO Y CAPRINO</t>
  </si>
  <si>
    <t>OVINO</t>
  </si>
  <si>
    <t>CAPRINO</t>
  </si>
  <si>
    <t>Nº EXP</t>
  </si>
  <si>
    <t>Nº PLAZAS</t>
  </si>
  <si>
    <t>TOTAL PLAZAS</t>
  </si>
  <si>
    <t>TOTAL HUESCA</t>
  </si>
  <si>
    <t>S. Montalbán</t>
  </si>
  <si>
    <t>TOTAL TERUEL</t>
  </si>
  <si>
    <t>TOTAL ZARAGOZA</t>
  </si>
  <si>
    <t>ESTRUCTURA PRODUCTIVA DE LAS EXPLOTACIONES DE PORCINO</t>
  </si>
  <si>
    <t>TIPOLOGÍAS</t>
  </si>
  <si>
    <t xml:space="preserve">TOTAL </t>
  </si>
  <si>
    <t>PRODUCCIÓN</t>
  </si>
  <si>
    <t>Nº DE EXPL.</t>
  </si>
  <si>
    <t>CERDAS</t>
  </si>
  <si>
    <t>JACETANIA</t>
  </si>
  <si>
    <t>SOBRABE</t>
  </si>
  <si>
    <t>RIBAGORZA</t>
  </si>
  <si>
    <t>HOYA DE HUESCA</t>
  </si>
  <si>
    <t>SOMONTANO</t>
  </si>
  <si>
    <t>MONEGROS</t>
  </si>
  <si>
    <t>LITERA</t>
  </si>
  <si>
    <t>BAJO CINCA</t>
  </si>
  <si>
    <t>JILOCA</t>
  </si>
  <si>
    <t>S. MONTALBAN</t>
  </si>
  <si>
    <t>BAJO ARAGON</t>
  </si>
  <si>
    <t>S. ALBARRACIN</t>
  </si>
  <si>
    <t>HOYA DE TERUEL</t>
  </si>
  <si>
    <t>MAESTRAZGO</t>
  </si>
  <si>
    <t>EJEA DE LOS C.</t>
  </si>
  <si>
    <t>BORJA</t>
  </si>
  <si>
    <t>CALATAYUD</t>
  </si>
  <si>
    <t>LA ALMUNIA</t>
  </si>
  <si>
    <t>DAROCA</t>
  </si>
  <si>
    <t>CASPE</t>
  </si>
  <si>
    <t>ARAGON</t>
  </si>
  <si>
    <t>JAULAS</t>
  </si>
  <si>
    <t>LA LITERA</t>
  </si>
  <si>
    <t>BAJO ARAGÓN</t>
  </si>
  <si>
    <t>S. ALBARRACÍN</t>
  </si>
  <si>
    <t>2018 Provincias</t>
  </si>
  <si>
    <t>Comarcas</t>
  </si>
  <si>
    <t>EXPLT.</t>
  </si>
  <si>
    <t>SOBRARBE</t>
  </si>
  <si>
    <t>Total Nº EXP</t>
  </si>
  <si>
    <t>AÑO 2022</t>
  </si>
  <si>
    <t>DISTRIBUCIÓN COMARCAL</t>
  </si>
  <si>
    <t>Nota: no incluimos en el cuadro aquellas explotaciones que están de alta pero no tienen ningún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</si>
</sst>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Arial"/>
      <family val="2"/>
      <charset val="1"/>
    </font>
    <font>
      <sz val="10"/>
      <name val="MS Sans Serif"/>
      <family val="2"/>
    </font>
    <font>
      <b/>
      <sz val="12"/>
      <color theme="0"/>
      <name val="MS Sans Serif"/>
      <family val="2"/>
    </font>
    <font>
      <b/>
      <sz val="10"/>
      <color theme="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</font>
    <font>
      <sz val="11"/>
      <color rgb="FF000000"/>
      <name val="MS Sans Serif"/>
    </font>
    <font>
      <b/>
      <sz val="12"/>
      <color theme="0"/>
      <name val="MS Sans Serif"/>
    </font>
    <font>
      <b/>
      <sz val="10"/>
      <color theme="0"/>
      <name val="MS Sans Serif"/>
    </font>
    <font>
      <b/>
      <sz val="10"/>
      <name val="MS Sans Serif"/>
    </font>
    <font>
      <b/>
      <sz val="8"/>
      <name val="MS Sans Serif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 applyProtection="0"/>
    <xf numFmtId="0" fontId="1" fillId="0" borderId="0"/>
    <xf numFmtId="0" fontId="8" fillId="0" borderId="0"/>
    <xf numFmtId="0" fontId="14" fillId="0" borderId="0"/>
  </cellStyleXfs>
  <cellXfs count="134">
    <xf numFmtId="0" fontId="0" fillId="0" borderId="0" xfId="0"/>
    <xf numFmtId="0" fontId="3" fillId="0" borderId="0" xfId="2" applyFont="1"/>
    <xf numFmtId="0" fontId="1" fillId="0" borderId="0" xfId="2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1" applyFont="1" applyBorder="1" applyAlignment="1" applyProtection="1"/>
    <xf numFmtId="0" fontId="8" fillId="0" borderId="0" xfId="3"/>
    <xf numFmtId="0" fontId="13" fillId="8" borderId="8" xfId="3" applyFont="1" applyFill="1" applyBorder="1"/>
    <xf numFmtId="0" fontId="13" fillId="8" borderId="9" xfId="3" applyFont="1" applyFill="1" applyBorder="1"/>
    <xf numFmtId="0" fontId="12" fillId="8" borderId="8" xfId="3" applyFont="1" applyFill="1" applyBorder="1"/>
    <xf numFmtId="0" fontId="12" fillId="5" borderId="14" xfId="3" applyFont="1" applyFill="1" applyBorder="1"/>
    <xf numFmtId="3" fontId="8" fillId="6" borderId="11" xfId="3" applyNumberFormat="1" applyFill="1" applyBorder="1"/>
    <xf numFmtId="3" fontId="8" fillId="6" borderId="1" xfId="3" applyNumberFormat="1" applyFill="1" applyBorder="1"/>
    <xf numFmtId="3" fontId="8" fillId="7" borderId="12" xfId="3" applyNumberFormat="1" applyFill="1" applyBorder="1"/>
    <xf numFmtId="3" fontId="8" fillId="6" borderId="5" xfId="3" applyNumberFormat="1" applyFill="1" applyBorder="1"/>
    <xf numFmtId="3" fontId="12" fillId="7" borderId="13" xfId="3" applyNumberFormat="1" applyFont="1" applyFill="1" applyBorder="1"/>
    <xf numFmtId="0" fontId="14" fillId="0" borderId="0" xfId="4"/>
    <xf numFmtId="0" fontId="10" fillId="2" borderId="27" xfId="4" applyFont="1" applyFill="1" applyBorder="1" applyAlignment="1">
      <alignment horizontal="center" vertical="center"/>
    </xf>
    <xf numFmtId="0" fontId="12" fillId="8" borderId="5" xfId="3" applyFont="1" applyFill="1" applyBorder="1"/>
    <xf numFmtId="0" fontId="12" fillId="8" borderId="9" xfId="3" applyFont="1" applyFill="1" applyBorder="1"/>
    <xf numFmtId="0" fontId="12" fillId="8" borderId="25" xfId="3" applyFont="1" applyFill="1" applyBorder="1"/>
    <xf numFmtId="0" fontId="12" fillId="8" borderId="7" xfId="3" applyFont="1" applyFill="1" applyBorder="1"/>
    <xf numFmtId="0" fontId="12" fillId="5" borderId="24" xfId="3" applyFont="1" applyFill="1" applyBorder="1"/>
    <xf numFmtId="3" fontId="8" fillId="6" borderId="2" xfId="3" applyNumberFormat="1" applyFill="1" applyBorder="1"/>
    <xf numFmtId="3" fontId="8" fillId="6" borderId="3" xfId="3" applyNumberFormat="1" applyFill="1" applyBorder="1"/>
    <xf numFmtId="3" fontId="8" fillId="6" borderId="4" xfId="3" applyNumberFormat="1" applyFill="1" applyBorder="1"/>
    <xf numFmtId="3" fontId="8" fillId="6" borderId="28" xfId="3" applyNumberFormat="1" applyFill="1" applyBorder="1"/>
    <xf numFmtId="3" fontId="8" fillId="6" borderId="24" xfId="3" applyNumberFormat="1" applyFill="1" applyBorder="1"/>
    <xf numFmtId="3" fontId="8" fillId="6" borderId="6" xfId="3" applyNumberFormat="1" applyFill="1" applyBorder="1"/>
    <xf numFmtId="3" fontId="12" fillId="7" borderId="1" xfId="3" applyNumberFormat="1" applyFont="1" applyFill="1" applyBorder="1"/>
    <xf numFmtId="3" fontId="12" fillId="7" borderId="7" xfId="3" applyNumberFormat="1" applyFont="1" applyFill="1" applyBorder="1"/>
    <xf numFmtId="3" fontId="8" fillId="6" borderId="12" xfId="3" applyNumberFormat="1" applyFill="1" applyBorder="1"/>
    <xf numFmtId="3" fontId="8" fillId="6" borderId="10" xfId="3" applyNumberFormat="1" applyFill="1" applyBorder="1"/>
    <xf numFmtId="3" fontId="8" fillId="6" borderId="14" xfId="3" applyNumberFormat="1" applyFill="1" applyBorder="1"/>
    <xf numFmtId="3" fontId="12" fillId="7" borderId="17" xfId="3" applyNumberFormat="1" applyFont="1" applyFill="1" applyBorder="1"/>
    <xf numFmtId="3" fontId="8" fillId="6" borderId="32" xfId="3" applyNumberFormat="1" applyFill="1" applyBorder="1"/>
    <xf numFmtId="3" fontId="8" fillId="6" borderId="33" xfId="3" applyNumberFormat="1" applyFill="1" applyBorder="1"/>
    <xf numFmtId="0" fontId="12" fillId="5" borderId="34" xfId="3" applyFont="1" applyFill="1" applyBorder="1"/>
    <xf numFmtId="3" fontId="8" fillId="6" borderId="30" xfId="3" applyNumberFormat="1" applyFill="1" applyBorder="1"/>
    <xf numFmtId="0" fontId="12" fillId="5" borderId="35" xfId="3" applyFont="1" applyFill="1" applyBorder="1"/>
    <xf numFmtId="3" fontId="8" fillId="6" borderId="36" xfId="3" applyNumberFormat="1" applyFill="1" applyBorder="1"/>
    <xf numFmtId="3" fontId="8" fillId="6" borderId="35" xfId="3" applyNumberFormat="1" applyFill="1" applyBorder="1"/>
    <xf numFmtId="3" fontId="12" fillId="7" borderId="33" xfId="3" applyNumberFormat="1" applyFont="1" applyFill="1" applyBorder="1"/>
    <xf numFmtId="0" fontId="11" fillId="8" borderId="31" xfId="4" applyFont="1" applyFill="1" applyBorder="1"/>
    <xf numFmtId="0" fontId="15" fillId="5" borderId="31" xfId="4" applyFont="1" applyFill="1" applyBorder="1" applyAlignment="1">
      <alignment horizontal="center" vertical="center"/>
    </xf>
    <xf numFmtId="3" fontId="15" fillId="6" borderId="31" xfId="4" applyNumberFormat="1" applyFont="1" applyFill="1" applyBorder="1"/>
    <xf numFmtId="3" fontId="11" fillId="7" borderId="31" xfId="4" applyNumberFormat="1" applyFont="1" applyFill="1" applyBorder="1"/>
    <xf numFmtId="0" fontId="16" fillId="0" borderId="0" xfId="2" applyFont="1"/>
    <xf numFmtId="0" fontId="17" fillId="0" borderId="0" xfId="0" applyFont="1"/>
    <xf numFmtId="0" fontId="16" fillId="0" borderId="0" xfId="3" applyFont="1"/>
    <xf numFmtId="3" fontId="20" fillId="8" borderId="30" xfId="3" applyNumberFormat="1" applyFont="1" applyFill="1" applyBorder="1" applyAlignment="1">
      <alignment horizontal="center" vertical="center" wrapText="1"/>
    </xf>
    <xf numFmtId="3" fontId="21" fillId="5" borderId="30" xfId="3" applyNumberFormat="1" applyFont="1" applyFill="1" applyBorder="1"/>
    <xf numFmtId="3" fontId="16" fillId="6" borderId="30" xfId="3" applyNumberFormat="1" applyFont="1" applyFill="1" applyBorder="1" applyAlignment="1">
      <alignment horizontal="right" indent="1"/>
    </xf>
    <xf numFmtId="3" fontId="16" fillId="7" borderId="30" xfId="3" applyNumberFormat="1" applyFont="1" applyFill="1" applyBorder="1" applyAlignment="1">
      <alignment horizontal="right" indent="1"/>
    </xf>
    <xf numFmtId="3" fontId="20" fillId="7" borderId="30" xfId="3" applyNumberFormat="1" applyFont="1" applyFill="1" applyBorder="1" applyAlignment="1">
      <alignment horizontal="right" indent="1"/>
    </xf>
    <xf numFmtId="0" fontId="10" fillId="2" borderId="18" xfId="3" applyFont="1" applyFill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 vertical="center"/>
    </xf>
    <xf numFmtId="0" fontId="10" fillId="2" borderId="22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/>
    </xf>
    <xf numFmtId="0" fontId="10" fillId="2" borderId="20" xfId="3" applyFont="1" applyFill="1" applyBorder="1" applyAlignment="1">
      <alignment horizontal="center"/>
    </xf>
    <xf numFmtId="0" fontId="10" fillId="2" borderId="19" xfId="3" applyFont="1" applyFill="1" applyBorder="1" applyAlignment="1">
      <alignment horizontal="center"/>
    </xf>
    <xf numFmtId="0" fontId="10" fillId="2" borderId="21" xfId="3" applyFont="1" applyFill="1" applyBorder="1" applyAlignment="1">
      <alignment horizontal="center"/>
    </xf>
    <xf numFmtId="0" fontId="10" fillId="2" borderId="23" xfId="3" applyFont="1" applyFill="1" applyBorder="1" applyAlignment="1">
      <alignment horizontal="center"/>
    </xf>
    <xf numFmtId="0" fontId="10" fillId="2" borderId="22" xfId="3" applyFont="1" applyFill="1" applyBorder="1" applyAlignment="1">
      <alignment horizontal="center"/>
    </xf>
    <xf numFmtId="0" fontId="12" fillId="8" borderId="2" xfId="3" applyFont="1" applyFill="1" applyBorder="1" applyAlignment="1">
      <alignment horizontal="center" vertical="center"/>
    </xf>
    <xf numFmtId="0" fontId="12" fillId="8" borderId="5" xfId="3" applyFont="1" applyFill="1" applyBorder="1" applyAlignment="1">
      <alignment horizontal="center" vertical="center"/>
    </xf>
    <xf numFmtId="0" fontId="12" fillId="8" borderId="7" xfId="3" applyFont="1" applyFill="1" applyBorder="1" applyAlignment="1">
      <alignment horizontal="center" vertical="center"/>
    </xf>
    <xf numFmtId="0" fontId="12" fillId="8" borderId="24" xfId="3" applyFont="1" applyFill="1" applyBorder="1" applyAlignment="1">
      <alignment horizontal="center" vertical="center"/>
    </xf>
    <xf numFmtId="0" fontId="12" fillId="8" borderId="35" xfId="3" applyFont="1" applyFill="1" applyBorder="1" applyAlignment="1">
      <alignment horizontal="center" vertical="center"/>
    </xf>
    <xf numFmtId="0" fontId="12" fillId="8" borderId="25" xfId="3" applyFont="1" applyFill="1" applyBorder="1" applyAlignment="1">
      <alignment horizontal="center" vertical="center"/>
    </xf>
    <xf numFmtId="0" fontId="12" fillId="8" borderId="2" xfId="3" applyFont="1" applyFill="1" applyBorder="1" applyAlignment="1">
      <alignment horizontal="center"/>
    </xf>
    <xf numFmtId="0" fontId="12" fillId="8" borderId="3" xfId="3" applyFont="1" applyFill="1" applyBorder="1" applyAlignment="1">
      <alignment horizontal="center"/>
    </xf>
    <xf numFmtId="0" fontId="12" fillId="8" borderId="4" xfId="3" applyFont="1" applyFill="1" applyBorder="1" applyAlignment="1">
      <alignment horizontal="center"/>
    </xf>
    <xf numFmtId="0" fontId="12" fillId="8" borderId="33" xfId="3" applyFont="1" applyFill="1" applyBorder="1" applyAlignment="1">
      <alignment horizontal="center" wrapText="1"/>
    </xf>
    <xf numFmtId="0" fontId="12" fillId="8" borderId="17" xfId="3" applyFont="1" applyFill="1" applyBorder="1" applyAlignment="1">
      <alignment horizontal="center" wrapText="1"/>
    </xf>
    <xf numFmtId="0" fontId="12" fillId="8" borderId="30" xfId="3" applyFont="1" applyFill="1" applyBorder="1" applyAlignment="1">
      <alignment horizontal="center"/>
    </xf>
    <xf numFmtId="0" fontId="12" fillId="8" borderId="6" xfId="3" applyFont="1" applyFill="1" applyBorder="1" applyAlignment="1">
      <alignment horizontal="center"/>
    </xf>
    <xf numFmtId="0" fontId="12" fillId="8" borderId="17" xfId="3" applyFont="1" applyFill="1" applyBorder="1" applyAlignment="1">
      <alignment horizontal="center"/>
    </xf>
    <xf numFmtId="0" fontId="12" fillId="8" borderId="26" xfId="3" applyFont="1" applyFill="1" applyBorder="1" applyAlignment="1">
      <alignment horizontal="center"/>
    </xf>
    <xf numFmtId="0" fontId="12" fillId="4" borderId="16" xfId="3" applyFont="1" applyFill="1" applyBorder="1" applyAlignment="1">
      <alignment horizontal="center" vertical="center"/>
    </xf>
    <xf numFmtId="0" fontId="12" fillId="4" borderId="13" xfId="3" applyFont="1" applyFill="1" applyBorder="1" applyAlignment="1">
      <alignment horizontal="center"/>
    </xf>
    <xf numFmtId="0" fontId="12" fillId="4" borderId="15" xfId="3" applyFont="1" applyFill="1" applyBorder="1" applyAlignment="1">
      <alignment horizontal="center"/>
    </xf>
    <xf numFmtId="0" fontId="12" fillId="4" borderId="11" xfId="3" applyFont="1" applyFill="1" applyBorder="1" applyAlignment="1">
      <alignment horizontal="center" vertical="center"/>
    </xf>
    <xf numFmtId="0" fontId="12" fillId="4" borderId="5" xfId="3" applyFont="1" applyFill="1" applyBorder="1" applyAlignment="1">
      <alignment horizontal="center" vertical="center"/>
    </xf>
    <xf numFmtId="0" fontId="12" fillId="4" borderId="33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12" fillId="8" borderId="28" xfId="3" applyFont="1" applyFill="1" applyBorder="1" applyAlignment="1">
      <alignment horizontal="center"/>
    </xf>
    <xf numFmtId="0" fontId="12" fillId="8" borderId="24" xfId="3" applyFont="1" applyFill="1" applyBorder="1" applyAlignment="1">
      <alignment horizontal="center"/>
    </xf>
    <xf numFmtId="0" fontId="12" fillId="8" borderId="5" xfId="3" applyFont="1" applyFill="1" applyBorder="1" applyAlignment="1">
      <alignment horizontal="center"/>
    </xf>
    <xf numFmtId="0" fontId="12" fillId="8" borderId="7" xfId="3" applyFont="1" applyFill="1" applyBorder="1" applyAlignment="1">
      <alignment horizontal="center"/>
    </xf>
    <xf numFmtId="0" fontId="12" fillId="8" borderId="36" xfId="3" applyFont="1" applyFill="1" applyBorder="1" applyAlignment="1">
      <alignment horizontal="center"/>
    </xf>
    <xf numFmtId="0" fontId="12" fillId="8" borderId="29" xfId="3" applyFont="1" applyFill="1" applyBorder="1" applyAlignment="1">
      <alignment horizontal="center"/>
    </xf>
    <xf numFmtId="0" fontId="12" fillId="8" borderId="35" xfId="3" applyFont="1" applyFill="1" applyBorder="1" applyAlignment="1">
      <alignment horizontal="center"/>
    </xf>
    <xf numFmtId="0" fontId="12" fillId="8" borderId="36" xfId="3" applyFont="1" applyFill="1" applyBorder="1" applyAlignment="1">
      <alignment horizontal="center" wrapText="1"/>
    </xf>
    <xf numFmtId="0" fontId="12" fillId="8" borderId="29" xfId="3" applyFont="1" applyFill="1" applyBorder="1" applyAlignment="1">
      <alignment horizontal="center" wrapText="1"/>
    </xf>
    <xf numFmtId="0" fontId="12" fillId="4" borderId="2" xfId="3" applyFont="1" applyFill="1" applyBorder="1" applyAlignment="1">
      <alignment horizontal="center" vertical="center" textRotation="90"/>
    </xf>
    <xf numFmtId="0" fontId="12" fillId="4" borderId="5" xfId="3" applyFont="1" applyFill="1" applyBorder="1" applyAlignment="1">
      <alignment horizontal="center" vertical="center" textRotation="90"/>
    </xf>
    <xf numFmtId="0" fontId="12" fillId="4" borderId="7" xfId="3" applyFont="1" applyFill="1" applyBorder="1" applyAlignment="1">
      <alignment horizontal="center"/>
    </xf>
    <xf numFmtId="0" fontId="12" fillId="4" borderId="25" xfId="3" applyFont="1" applyFill="1" applyBorder="1" applyAlignment="1">
      <alignment horizontal="center"/>
    </xf>
    <xf numFmtId="0" fontId="12" fillId="8" borderId="17" xfId="3" applyFont="1" applyFill="1" applyBorder="1" applyAlignment="1">
      <alignment horizontal="center" vertical="center"/>
    </xf>
    <xf numFmtId="0" fontId="12" fillId="8" borderId="26" xfId="3" applyFont="1" applyFill="1" applyBorder="1" applyAlignment="1">
      <alignment horizontal="center" vertical="center"/>
    </xf>
    <xf numFmtId="0" fontId="12" fillId="8" borderId="6" xfId="3" applyFont="1" applyFill="1" applyBorder="1" applyAlignment="1">
      <alignment horizontal="center" wrapText="1"/>
    </xf>
    <xf numFmtId="0" fontId="12" fillId="8" borderId="9" xfId="3" applyFont="1" applyFill="1" applyBorder="1" applyAlignment="1">
      <alignment horizontal="center" wrapText="1"/>
    </xf>
    <xf numFmtId="0" fontId="12" fillId="4" borderId="11" xfId="3" applyFont="1" applyFill="1" applyBorder="1" applyAlignment="1">
      <alignment horizontal="center" vertical="center" textRotation="90"/>
    </xf>
    <xf numFmtId="0" fontId="12" fillId="4" borderId="33" xfId="3" applyFont="1" applyFill="1" applyBorder="1" applyAlignment="1">
      <alignment horizontal="center"/>
    </xf>
    <xf numFmtId="0" fontId="12" fillId="4" borderId="34" xfId="3" applyFont="1" applyFill="1" applyBorder="1" applyAlignment="1">
      <alignment horizontal="center"/>
    </xf>
    <xf numFmtId="0" fontId="18" fillId="2" borderId="18" xfId="3" applyFont="1" applyFill="1" applyBorder="1" applyAlignment="1">
      <alignment horizontal="center" vertical="center"/>
    </xf>
    <xf numFmtId="0" fontId="18" fillId="2" borderId="19" xfId="3" applyFont="1" applyFill="1" applyBorder="1" applyAlignment="1">
      <alignment horizontal="center" vertical="center"/>
    </xf>
    <xf numFmtId="0" fontId="18" fillId="2" borderId="21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19" fillId="2" borderId="18" xfId="3" applyFont="1" applyFill="1" applyBorder="1" applyAlignment="1">
      <alignment horizontal="center"/>
    </xf>
    <xf numFmtId="0" fontId="19" fillId="2" borderId="20" xfId="3" applyFont="1" applyFill="1" applyBorder="1" applyAlignment="1">
      <alignment horizontal="center"/>
    </xf>
    <xf numFmtId="0" fontId="19" fillId="2" borderId="19" xfId="3" applyFont="1" applyFill="1" applyBorder="1" applyAlignment="1">
      <alignment horizontal="center"/>
    </xf>
    <xf numFmtId="0" fontId="19" fillId="2" borderId="21" xfId="3" applyFont="1" applyFill="1" applyBorder="1" applyAlignment="1">
      <alignment horizontal="center"/>
    </xf>
    <xf numFmtId="0" fontId="19" fillId="2" borderId="23" xfId="3" applyFont="1" applyFill="1" applyBorder="1" applyAlignment="1">
      <alignment horizontal="center"/>
    </xf>
    <xf numFmtId="0" fontId="19" fillId="2" borderId="22" xfId="3" applyFont="1" applyFill="1" applyBorder="1" applyAlignment="1">
      <alignment horizontal="center"/>
    </xf>
    <xf numFmtId="3" fontId="20" fillId="8" borderId="30" xfId="3" applyNumberFormat="1" applyFont="1" applyFill="1" applyBorder="1" applyAlignment="1">
      <alignment horizontal="center" vertical="center" wrapText="1"/>
    </xf>
    <xf numFmtId="3" fontId="20" fillId="8" borderId="30" xfId="3" applyNumberFormat="1" applyFont="1" applyFill="1" applyBorder="1" applyAlignment="1">
      <alignment horizontal="center" vertical="center"/>
    </xf>
    <xf numFmtId="0" fontId="16" fillId="8" borderId="30" xfId="3" applyFont="1" applyFill="1" applyBorder="1" applyAlignment="1">
      <alignment vertical="center"/>
    </xf>
    <xf numFmtId="0" fontId="16" fillId="8" borderId="30" xfId="3" applyFont="1" applyFill="1" applyBorder="1" applyAlignment="1">
      <alignment horizontal="center" vertical="center"/>
    </xf>
    <xf numFmtId="3" fontId="20" fillId="4" borderId="30" xfId="3" applyNumberFormat="1" applyFont="1" applyFill="1" applyBorder="1" applyAlignment="1">
      <alignment horizontal="center"/>
    </xf>
    <xf numFmtId="3" fontId="20" fillId="3" borderId="30" xfId="3" applyNumberFormat="1" applyFont="1" applyFill="1" applyBorder="1" applyAlignment="1">
      <alignment horizontal="center"/>
    </xf>
    <xf numFmtId="3" fontId="20" fillId="4" borderId="30" xfId="3" applyNumberFormat="1" applyFont="1" applyFill="1" applyBorder="1" applyAlignment="1">
      <alignment horizontal="center" vertical="center" textRotation="90" wrapText="1"/>
    </xf>
    <xf numFmtId="0" fontId="20" fillId="4" borderId="30" xfId="3" applyFont="1" applyFill="1" applyBorder="1" applyAlignment="1">
      <alignment horizontal="center" vertical="center" textRotation="90" wrapText="1"/>
    </xf>
    <xf numFmtId="0" fontId="10" fillId="2" borderId="27" xfId="4" applyFont="1" applyFill="1" applyBorder="1" applyAlignment="1">
      <alignment horizontal="center" vertical="center"/>
    </xf>
    <xf numFmtId="0" fontId="15" fillId="4" borderId="31" xfId="4" applyFont="1" applyFill="1" applyBorder="1" applyAlignment="1">
      <alignment horizontal="center" vertical="center"/>
    </xf>
    <xf numFmtId="0" fontId="11" fillId="8" borderId="31" xfId="4" applyFont="1" applyFill="1" applyBorder="1" applyAlignment="1">
      <alignment horizontal="center"/>
    </xf>
    <xf numFmtId="0" fontId="11" fillId="4" borderId="31" xfId="4" applyFont="1" applyFill="1" applyBorder="1" applyAlignment="1">
      <alignment horizontal="center" vertical="center"/>
    </xf>
    <xf numFmtId="0" fontId="11" fillId="4" borderId="31" xfId="4" applyFont="1" applyFill="1" applyBorder="1" applyAlignment="1">
      <alignment horizontal="center"/>
    </xf>
  </cellXfs>
  <cellStyles count="5">
    <cellStyle name="Hipervínculo" xfId="1" builtinId="8"/>
    <cellStyle name="Normal" xfId="0" builtinId="0"/>
    <cellStyle name="Normal 2" xfId="4"/>
    <cellStyle name="Normal 2 2" xfId="3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9C9C9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35353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/>
  </sheetViews>
  <sheetFormatPr baseColWidth="10" defaultColWidth="9.140625" defaultRowHeight="15" x14ac:dyDescent="0.25"/>
  <cols>
    <col min="1" max="1" width="11.42578125" style="1"/>
    <col min="2" max="2" width="99.85546875" style="1" customWidth="1"/>
    <col min="3" max="1025" width="10.7109375" customWidth="1"/>
  </cols>
  <sheetData>
    <row r="1" spans="1:2" ht="18.75" x14ac:dyDescent="0.3">
      <c r="A1" s="3">
        <v>2022</v>
      </c>
      <c r="B1" s="5" t="s">
        <v>0</v>
      </c>
    </row>
    <row r="2" spans="1:2" ht="15.75" x14ac:dyDescent="0.25">
      <c r="A2" s="5"/>
    </row>
    <row r="3" spans="1:2" ht="15.75" x14ac:dyDescent="0.25">
      <c r="A3" s="4">
        <v>1</v>
      </c>
      <c r="B3" s="6" t="s">
        <v>1</v>
      </c>
    </row>
    <row r="4" spans="1:2" ht="15.75" x14ac:dyDescent="0.25">
      <c r="A4" s="4">
        <v>2</v>
      </c>
      <c r="B4" s="6" t="s">
        <v>2</v>
      </c>
    </row>
    <row r="5" spans="1:2" ht="15.75" x14ac:dyDescent="0.25">
      <c r="A5" s="4">
        <v>3</v>
      </c>
      <c r="B5" s="6" t="s">
        <v>3</v>
      </c>
    </row>
    <row r="6" spans="1:2" ht="15.75" x14ac:dyDescent="0.25">
      <c r="A6" s="4">
        <v>4</v>
      </c>
      <c r="B6" s="6" t="s">
        <v>4</v>
      </c>
    </row>
  </sheetData>
  <hyperlinks>
    <hyperlink ref="B3" location="Bovino!A1" display="ESTRUCTURA PRODUCTIVA DE LAS EXPLOTACIONES DE BOVINO "/>
    <hyperlink ref="B4" location="'Ovino-caprino'!A1" display="ESTRUCTURA PRODUCTIVA DE LAS EXPLOTACIONES DE OVINO Y CAPRINO "/>
    <hyperlink ref="B5" location="Porcino!A1" display="ESTRUCTURA PRODUCTIVA DE LAS EXPLOTACIONES DE PORCINO "/>
    <hyperlink ref="B6" location="Conejos!A1" display="ESTRUCTURA PRODUCTIVA DE LAS EXPLOTACIONES INDUSTRIALES CUNÍCOLAS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zoomScale="85" zoomScaleNormal="85" workbookViewId="0"/>
  </sheetViews>
  <sheetFormatPr baseColWidth="10" defaultColWidth="9.140625" defaultRowHeight="15" x14ac:dyDescent="0.25"/>
  <cols>
    <col min="1" max="1" width="17.7109375" style="2" customWidth="1"/>
    <col min="2" max="2" width="18" style="2" customWidth="1"/>
    <col min="3" max="3" width="13" style="2" customWidth="1"/>
    <col min="4" max="4" width="8.7109375" style="2" customWidth="1"/>
    <col min="5" max="5" width="8.85546875" style="2" customWidth="1"/>
    <col min="6" max="7" width="7.5703125" style="2" customWidth="1"/>
    <col min="8" max="8" width="9.42578125" style="2" customWidth="1"/>
    <col min="9" max="9" width="10.42578125" style="2" customWidth="1"/>
    <col min="10" max="10" width="8.85546875" style="2" customWidth="1"/>
    <col min="11" max="12" width="7.5703125" style="2" customWidth="1"/>
    <col min="13" max="13" width="9.42578125" style="2" customWidth="1"/>
    <col min="14" max="14" width="8.7109375" style="2" customWidth="1"/>
    <col min="15" max="15" width="8.85546875" style="2" customWidth="1"/>
    <col min="16" max="17" width="8.7109375" style="2" customWidth="1"/>
    <col min="18" max="18" width="9.42578125" style="2" customWidth="1"/>
    <col min="19" max="19" width="8.7109375" style="2" customWidth="1"/>
    <col min="20" max="20" width="8.85546875" style="2" customWidth="1"/>
    <col min="21" max="22" width="8.7109375" style="2" customWidth="1"/>
    <col min="23" max="1025" width="11.42578125" style="2"/>
  </cols>
  <sheetData>
    <row r="1" spans="1:22" ht="15.75" thickBot="1" x14ac:dyDescent="0.3"/>
    <row r="2" spans="1:22" x14ac:dyDescent="0.25">
      <c r="A2" s="56" t="s">
        <v>92</v>
      </c>
      <c r="B2" s="57"/>
      <c r="C2" s="60" t="s">
        <v>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</row>
    <row r="3" spans="1:22" ht="15.75" thickBot="1" x14ac:dyDescent="0.3">
      <c r="A3" s="58"/>
      <c r="B3" s="59"/>
      <c r="C3" s="63" t="s">
        <v>6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5"/>
    </row>
    <row r="4" spans="1:22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25">
      <c r="A6" s="66" t="s">
        <v>7</v>
      </c>
      <c r="B6" s="69" t="s">
        <v>8</v>
      </c>
      <c r="C6" s="72" t="s">
        <v>9</v>
      </c>
      <c r="D6" s="73"/>
      <c r="E6" s="73"/>
      <c r="F6" s="73"/>
      <c r="G6" s="74"/>
      <c r="H6" s="72" t="s">
        <v>10</v>
      </c>
      <c r="I6" s="73"/>
      <c r="J6" s="73"/>
      <c r="K6" s="73"/>
      <c r="L6" s="74"/>
      <c r="M6" s="72" t="s">
        <v>11</v>
      </c>
      <c r="N6" s="73"/>
      <c r="O6" s="73"/>
      <c r="P6" s="73"/>
      <c r="Q6" s="74"/>
      <c r="R6" s="72" t="s">
        <v>12</v>
      </c>
      <c r="S6" s="73"/>
      <c r="T6" s="73"/>
      <c r="U6" s="73"/>
      <c r="V6" s="74"/>
    </row>
    <row r="7" spans="1:22" x14ac:dyDescent="0.25">
      <c r="A7" s="67"/>
      <c r="B7" s="70"/>
      <c r="C7" s="75" t="s">
        <v>13</v>
      </c>
      <c r="D7" s="77" t="s">
        <v>14</v>
      </c>
      <c r="E7" s="77"/>
      <c r="F7" s="77"/>
      <c r="G7" s="78"/>
      <c r="H7" s="75" t="s">
        <v>15</v>
      </c>
      <c r="I7" s="77" t="s">
        <v>14</v>
      </c>
      <c r="J7" s="77"/>
      <c r="K7" s="77"/>
      <c r="L7" s="78"/>
      <c r="M7" s="75" t="s">
        <v>15</v>
      </c>
      <c r="N7" s="77" t="s">
        <v>14</v>
      </c>
      <c r="O7" s="77"/>
      <c r="P7" s="77"/>
      <c r="Q7" s="78"/>
      <c r="R7" s="75" t="s">
        <v>15</v>
      </c>
      <c r="S7" s="77" t="s">
        <v>14</v>
      </c>
      <c r="T7" s="77"/>
      <c r="U7" s="77"/>
      <c r="V7" s="78"/>
    </row>
    <row r="8" spans="1:22" ht="15.75" thickBot="1" x14ac:dyDescent="0.3">
      <c r="A8" s="68"/>
      <c r="B8" s="71"/>
      <c r="C8" s="76"/>
      <c r="D8" s="8" t="s">
        <v>9</v>
      </c>
      <c r="E8" s="8" t="s">
        <v>16</v>
      </c>
      <c r="F8" s="8" t="s">
        <v>17</v>
      </c>
      <c r="G8" s="9" t="s">
        <v>12</v>
      </c>
      <c r="H8" s="76"/>
      <c r="I8" s="10" t="s">
        <v>9</v>
      </c>
      <c r="J8" s="8" t="s">
        <v>16</v>
      </c>
      <c r="K8" s="8" t="s">
        <v>11</v>
      </c>
      <c r="L8" s="9" t="s">
        <v>12</v>
      </c>
      <c r="M8" s="76"/>
      <c r="N8" s="8" t="s">
        <v>9</v>
      </c>
      <c r="O8" s="8" t="s">
        <v>16</v>
      </c>
      <c r="P8" s="8" t="s">
        <v>11</v>
      </c>
      <c r="Q8" s="9" t="s">
        <v>12</v>
      </c>
      <c r="R8" s="76"/>
      <c r="S8" s="8" t="s">
        <v>9</v>
      </c>
      <c r="T8" s="8" t="s">
        <v>16</v>
      </c>
      <c r="U8" s="8" t="s">
        <v>11</v>
      </c>
      <c r="V8" s="9" t="s">
        <v>12</v>
      </c>
    </row>
    <row r="9" spans="1:22" x14ac:dyDescent="0.25">
      <c r="A9" s="81" t="s">
        <v>18</v>
      </c>
      <c r="B9" s="11" t="s">
        <v>19</v>
      </c>
      <c r="C9" s="12"/>
      <c r="D9" s="13"/>
      <c r="E9" s="13"/>
      <c r="F9" s="13"/>
      <c r="G9" s="14">
        <f t="shared" ref="G9:G16" si="0">D9+E9+F9</f>
        <v>0</v>
      </c>
      <c r="H9" s="12">
        <v>113</v>
      </c>
      <c r="I9" s="13">
        <v>0</v>
      </c>
      <c r="J9" s="13">
        <v>6929</v>
      </c>
      <c r="K9" s="13">
        <v>3791</v>
      </c>
      <c r="L9" s="14">
        <f t="shared" ref="L9:L16" si="1">I9+J9+K9</f>
        <v>10720</v>
      </c>
      <c r="M9" s="12">
        <v>9</v>
      </c>
      <c r="N9" s="13">
        <v>0</v>
      </c>
      <c r="O9" s="13">
        <v>0</v>
      </c>
      <c r="P9" s="13">
        <v>488</v>
      </c>
      <c r="Q9" s="14">
        <f t="shared" ref="Q9:Q16" si="2">N9+O9+P9</f>
        <v>488</v>
      </c>
      <c r="R9" s="12">
        <v>122</v>
      </c>
      <c r="S9" s="12">
        <v>0</v>
      </c>
      <c r="T9" s="12">
        <v>6929</v>
      </c>
      <c r="U9" s="12">
        <v>4279</v>
      </c>
      <c r="V9" s="14">
        <f t="shared" ref="V9:V16" si="3">S9+T9+U9</f>
        <v>11208</v>
      </c>
    </row>
    <row r="10" spans="1:22" x14ac:dyDescent="0.25">
      <c r="A10" s="81"/>
      <c r="B10" s="40" t="s">
        <v>20</v>
      </c>
      <c r="C10" s="15">
        <v>3</v>
      </c>
      <c r="D10" s="39">
        <v>159</v>
      </c>
      <c r="E10" s="39">
        <v>0</v>
      </c>
      <c r="F10" s="39">
        <v>87</v>
      </c>
      <c r="G10" s="14">
        <f t="shared" si="0"/>
        <v>246</v>
      </c>
      <c r="H10" s="15">
        <v>165</v>
      </c>
      <c r="I10" s="39">
        <v>0</v>
      </c>
      <c r="J10" s="39">
        <v>8326</v>
      </c>
      <c r="K10" s="39">
        <v>4595</v>
      </c>
      <c r="L10" s="14">
        <f t="shared" si="1"/>
        <v>12921</v>
      </c>
      <c r="M10" s="15">
        <v>52</v>
      </c>
      <c r="N10" s="39">
        <v>0</v>
      </c>
      <c r="O10" s="39">
        <v>0</v>
      </c>
      <c r="P10" s="39">
        <v>7245</v>
      </c>
      <c r="Q10" s="14">
        <f t="shared" si="2"/>
        <v>7245</v>
      </c>
      <c r="R10" s="12">
        <v>220</v>
      </c>
      <c r="S10" s="12">
        <v>159</v>
      </c>
      <c r="T10" s="12">
        <v>8326</v>
      </c>
      <c r="U10" s="12">
        <v>11927</v>
      </c>
      <c r="V10" s="14">
        <f t="shared" si="3"/>
        <v>20412</v>
      </c>
    </row>
    <row r="11" spans="1:22" x14ac:dyDescent="0.25">
      <c r="A11" s="81"/>
      <c r="B11" s="40" t="s">
        <v>21</v>
      </c>
      <c r="C11" s="15">
        <v>4</v>
      </c>
      <c r="D11" s="39">
        <v>773</v>
      </c>
      <c r="E11" s="39">
        <v>0</v>
      </c>
      <c r="F11" s="39">
        <v>474</v>
      </c>
      <c r="G11" s="14">
        <f t="shared" si="0"/>
        <v>1247</v>
      </c>
      <c r="H11" s="15">
        <v>160</v>
      </c>
      <c r="I11" s="39">
        <v>0</v>
      </c>
      <c r="J11" s="39">
        <v>6683</v>
      </c>
      <c r="K11" s="39">
        <v>4442</v>
      </c>
      <c r="L11" s="14">
        <f t="shared" si="1"/>
        <v>11125</v>
      </c>
      <c r="M11" s="15">
        <v>116</v>
      </c>
      <c r="N11" s="39">
        <v>0</v>
      </c>
      <c r="O11" s="39">
        <v>0</v>
      </c>
      <c r="P11" s="39">
        <v>14239</v>
      </c>
      <c r="Q11" s="14">
        <f t="shared" si="2"/>
        <v>14239</v>
      </c>
      <c r="R11" s="12">
        <v>280</v>
      </c>
      <c r="S11" s="12">
        <v>773</v>
      </c>
      <c r="T11" s="12">
        <v>6683</v>
      </c>
      <c r="U11" s="12">
        <v>19155</v>
      </c>
      <c r="V11" s="14">
        <f t="shared" si="3"/>
        <v>26611</v>
      </c>
    </row>
    <row r="12" spans="1:22" x14ac:dyDescent="0.25">
      <c r="A12" s="81"/>
      <c r="B12" s="40" t="s">
        <v>22</v>
      </c>
      <c r="C12" s="15">
        <v>5</v>
      </c>
      <c r="D12" s="39">
        <v>1423</v>
      </c>
      <c r="E12" s="39">
        <v>132</v>
      </c>
      <c r="F12" s="39">
        <v>1238</v>
      </c>
      <c r="G12" s="14">
        <f t="shared" si="0"/>
        <v>2793</v>
      </c>
      <c r="H12" s="15">
        <v>44</v>
      </c>
      <c r="I12" s="39">
        <v>0</v>
      </c>
      <c r="J12" s="39">
        <v>3049</v>
      </c>
      <c r="K12" s="39">
        <v>2561</v>
      </c>
      <c r="L12" s="14">
        <f t="shared" si="1"/>
        <v>5610</v>
      </c>
      <c r="M12" s="15">
        <v>195</v>
      </c>
      <c r="N12" s="39">
        <v>0</v>
      </c>
      <c r="O12" s="39">
        <v>0</v>
      </c>
      <c r="P12" s="39">
        <v>46488</v>
      </c>
      <c r="Q12" s="14">
        <f t="shared" si="2"/>
        <v>46488</v>
      </c>
      <c r="R12" s="12">
        <v>244</v>
      </c>
      <c r="S12" s="12">
        <v>1423</v>
      </c>
      <c r="T12" s="12">
        <v>3181</v>
      </c>
      <c r="U12" s="12">
        <v>50287</v>
      </c>
      <c r="V12" s="14">
        <f t="shared" si="3"/>
        <v>54891</v>
      </c>
    </row>
    <row r="13" spans="1:22" x14ac:dyDescent="0.25">
      <c r="A13" s="81"/>
      <c r="B13" s="40" t="s">
        <v>23</v>
      </c>
      <c r="C13" s="15">
        <v>2</v>
      </c>
      <c r="D13" s="39">
        <v>175</v>
      </c>
      <c r="E13" s="39">
        <v>0</v>
      </c>
      <c r="F13" s="39">
        <v>166</v>
      </c>
      <c r="G13" s="14">
        <f t="shared" si="0"/>
        <v>341</v>
      </c>
      <c r="H13" s="15">
        <v>6</v>
      </c>
      <c r="I13" s="39">
        <v>0</v>
      </c>
      <c r="J13" s="39">
        <v>294</v>
      </c>
      <c r="K13" s="39">
        <v>253</v>
      </c>
      <c r="L13" s="14">
        <f t="shared" si="1"/>
        <v>547</v>
      </c>
      <c r="M13" s="15">
        <v>127</v>
      </c>
      <c r="N13" s="39">
        <v>0</v>
      </c>
      <c r="O13" s="39">
        <v>0</v>
      </c>
      <c r="P13" s="39">
        <v>20189</v>
      </c>
      <c r="Q13" s="14">
        <f t="shared" si="2"/>
        <v>20189</v>
      </c>
      <c r="R13" s="12">
        <v>135</v>
      </c>
      <c r="S13" s="12">
        <v>175</v>
      </c>
      <c r="T13" s="12">
        <v>294</v>
      </c>
      <c r="U13" s="12">
        <v>20608</v>
      </c>
      <c r="V13" s="14">
        <f t="shared" si="3"/>
        <v>21077</v>
      </c>
    </row>
    <row r="14" spans="1:22" x14ac:dyDescent="0.25">
      <c r="A14" s="81"/>
      <c r="B14" s="40" t="s">
        <v>24</v>
      </c>
      <c r="C14" s="15">
        <v>1</v>
      </c>
      <c r="D14" s="39">
        <v>85</v>
      </c>
      <c r="E14" s="39">
        <v>0</v>
      </c>
      <c r="F14" s="39">
        <v>38</v>
      </c>
      <c r="G14" s="14">
        <f t="shared" si="0"/>
        <v>123</v>
      </c>
      <c r="H14" s="15">
        <v>15</v>
      </c>
      <c r="I14" s="39">
        <v>0</v>
      </c>
      <c r="J14" s="39">
        <v>894</v>
      </c>
      <c r="K14" s="39">
        <v>731</v>
      </c>
      <c r="L14" s="14">
        <f t="shared" si="1"/>
        <v>1625</v>
      </c>
      <c r="M14" s="15">
        <v>103</v>
      </c>
      <c r="N14" s="39">
        <v>0</v>
      </c>
      <c r="O14" s="39">
        <v>0</v>
      </c>
      <c r="P14" s="39">
        <v>23297</v>
      </c>
      <c r="Q14" s="14">
        <f t="shared" si="2"/>
        <v>23297</v>
      </c>
      <c r="R14" s="12">
        <v>119</v>
      </c>
      <c r="S14" s="12">
        <v>85</v>
      </c>
      <c r="T14" s="12">
        <v>894</v>
      </c>
      <c r="U14" s="12">
        <v>24066</v>
      </c>
      <c r="V14" s="14">
        <f t="shared" si="3"/>
        <v>25045</v>
      </c>
    </row>
    <row r="15" spans="1:22" x14ac:dyDescent="0.25">
      <c r="A15" s="81"/>
      <c r="B15" s="40" t="s">
        <v>25</v>
      </c>
      <c r="C15" s="15">
        <v>12</v>
      </c>
      <c r="D15" s="39">
        <v>7776</v>
      </c>
      <c r="E15" s="39">
        <v>0</v>
      </c>
      <c r="F15" s="39">
        <v>3814</v>
      </c>
      <c r="G15" s="14">
        <f t="shared" si="0"/>
        <v>11590</v>
      </c>
      <c r="H15" s="15">
        <v>36</v>
      </c>
      <c r="I15" s="39">
        <v>0</v>
      </c>
      <c r="J15" s="39">
        <v>1763</v>
      </c>
      <c r="K15" s="39">
        <v>1309</v>
      </c>
      <c r="L15" s="14">
        <f t="shared" si="1"/>
        <v>3072</v>
      </c>
      <c r="M15" s="15">
        <v>680</v>
      </c>
      <c r="N15" s="39">
        <v>0</v>
      </c>
      <c r="O15" s="39">
        <v>0</v>
      </c>
      <c r="P15" s="39">
        <v>136851</v>
      </c>
      <c r="Q15" s="14">
        <f t="shared" si="2"/>
        <v>136851</v>
      </c>
      <c r="R15" s="12">
        <v>728</v>
      </c>
      <c r="S15" s="12">
        <v>7776</v>
      </c>
      <c r="T15" s="12">
        <v>1763</v>
      </c>
      <c r="U15" s="12">
        <v>141974</v>
      </c>
      <c r="V15" s="14">
        <f t="shared" si="3"/>
        <v>151513</v>
      </c>
    </row>
    <row r="16" spans="1:22" ht="15.75" thickBot="1" x14ac:dyDescent="0.3">
      <c r="A16" s="81"/>
      <c r="B16" s="38" t="s">
        <v>26</v>
      </c>
      <c r="C16" s="37">
        <v>7</v>
      </c>
      <c r="D16" s="36">
        <v>2458</v>
      </c>
      <c r="E16" s="36">
        <v>0</v>
      </c>
      <c r="F16" s="36">
        <v>1807</v>
      </c>
      <c r="G16" s="14">
        <f t="shared" si="0"/>
        <v>4265</v>
      </c>
      <c r="H16" s="37">
        <v>4</v>
      </c>
      <c r="I16" s="36">
        <v>0</v>
      </c>
      <c r="J16" s="36">
        <v>173</v>
      </c>
      <c r="K16" s="36">
        <v>216</v>
      </c>
      <c r="L16" s="14">
        <f t="shared" si="1"/>
        <v>389</v>
      </c>
      <c r="M16" s="37">
        <v>294</v>
      </c>
      <c r="N16" s="36">
        <v>0</v>
      </c>
      <c r="O16" s="36">
        <v>0</v>
      </c>
      <c r="P16" s="36">
        <v>61718</v>
      </c>
      <c r="Q16" s="14">
        <f t="shared" si="2"/>
        <v>61718</v>
      </c>
      <c r="R16" s="12">
        <v>305</v>
      </c>
      <c r="S16" s="12">
        <v>2458</v>
      </c>
      <c r="T16" s="12">
        <v>173</v>
      </c>
      <c r="U16" s="12">
        <v>63741</v>
      </c>
      <c r="V16" s="14">
        <f t="shared" si="3"/>
        <v>66372</v>
      </c>
    </row>
    <row r="17" spans="1:22" ht="15.75" thickBot="1" x14ac:dyDescent="0.3">
      <c r="A17" s="82" t="s">
        <v>27</v>
      </c>
      <c r="B17" s="83"/>
      <c r="C17" s="16">
        <f t="shared" ref="C17:V17" si="4">SUM(C9:C16)</f>
        <v>34</v>
      </c>
      <c r="D17" s="16">
        <f t="shared" si="4"/>
        <v>12849</v>
      </c>
      <c r="E17" s="16">
        <f t="shared" si="4"/>
        <v>132</v>
      </c>
      <c r="F17" s="16">
        <f t="shared" si="4"/>
        <v>7624</v>
      </c>
      <c r="G17" s="16">
        <f t="shared" si="4"/>
        <v>20605</v>
      </c>
      <c r="H17" s="16">
        <f t="shared" si="4"/>
        <v>543</v>
      </c>
      <c r="I17" s="16">
        <f t="shared" si="4"/>
        <v>0</v>
      </c>
      <c r="J17" s="16">
        <f t="shared" si="4"/>
        <v>28111</v>
      </c>
      <c r="K17" s="16">
        <f t="shared" si="4"/>
        <v>17898</v>
      </c>
      <c r="L17" s="16">
        <f t="shared" si="4"/>
        <v>46009</v>
      </c>
      <c r="M17" s="16">
        <f t="shared" si="4"/>
        <v>1576</v>
      </c>
      <c r="N17" s="16">
        <f t="shared" si="4"/>
        <v>0</v>
      </c>
      <c r="O17" s="16">
        <f t="shared" si="4"/>
        <v>0</v>
      </c>
      <c r="P17" s="16">
        <f t="shared" si="4"/>
        <v>310515</v>
      </c>
      <c r="Q17" s="16">
        <f t="shared" si="4"/>
        <v>310515</v>
      </c>
      <c r="R17" s="16">
        <f t="shared" si="4"/>
        <v>2153</v>
      </c>
      <c r="S17" s="16">
        <f t="shared" si="4"/>
        <v>12849</v>
      </c>
      <c r="T17" s="16">
        <f t="shared" si="4"/>
        <v>28243</v>
      </c>
      <c r="U17" s="16">
        <f t="shared" si="4"/>
        <v>336037</v>
      </c>
      <c r="V17" s="16">
        <f t="shared" si="4"/>
        <v>377129</v>
      </c>
    </row>
    <row r="18" spans="1:22" x14ac:dyDescent="0.25">
      <c r="A18" s="84" t="s">
        <v>28</v>
      </c>
      <c r="B18" s="11" t="s">
        <v>29</v>
      </c>
      <c r="C18" s="15"/>
      <c r="D18" s="39"/>
      <c r="E18" s="39"/>
      <c r="F18" s="39"/>
      <c r="G18" s="14">
        <f t="shared" ref="G18:G23" si="5">D18+E18+F18</f>
        <v>0</v>
      </c>
      <c r="H18" s="15">
        <v>4</v>
      </c>
      <c r="I18" s="39">
        <v>0</v>
      </c>
      <c r="J18" s="39">
        <v>212</v>
      </c>
      <c r="K18" s="39">
        <v>70</v>
      </c>
      <c r="L18" s="14">
        <f t="shared" ref="L18:L23" si="6">I18+J18+K18</f>
        <v>282</v>
      </c>
      <c r="M18" s="15">
        <v>32</v>
      </c>
      <c r="N18" s="39">
        <v>0</v>
      </c>
      <c r="O18" s="39">
        <v>0</v>
      </c>
      <c r="P18" s="39">
        <v>8174</v>
      </c>
      <c r="Q18" s="14">
        <f t="shared" ref="Q18:Q23" si="7">N18+O18+P18</f>
        <v>8174</v>
      </c>
      <c r="R18" s="12">
        <v>36</v>
      </c>
      <c r="S18" s="12">
        <v>0</v>
      </c>
      <c r="T18" s="12">
        <v>212</v>
      </c>
      <c r="U18" s="12">
        <v>8244</v>
      </c>
      <c r="V18" s="14">
        <f t="shared" ref="V18:V23" si="8">S18+T18+U18</f>
        <v>8456</v>
      </c>
    </row>
    <row r="19" spans="1:22" x14ac:dyDescent="0.25">
      <c r="A19" s="85"/>
      <c r="B19" s="40" t="s">
        <v>30</v>
      </c>
      <c r="C19" s="15"/>
      <c r="D19" s="39"/>
      <c r="E19" s="39"/>
      <c r="F19" s="39"/>
      <c r="G19" s="14">
        <f t="shared" si="5"/>
        <v>0</v>
      </c>
      <c r="H19" s="15">
        <v>21</v>
      </c>
      <c r="I19" s="39">
        <v>0</v>
      </c>
      <c r="J19" s="39">
        <v>1234</v>
      </c>
      <c r="K19" s="39">
        <v>1199</v>
      </c>
      <c r="L19" s="14">
        <f t="shared" si="6"/>
        <v>2433</v>
      </c>
      <c r="M19" s="15">
        <v>9</v>
      </c>
      <c r="N19" s="39">
        <v>0</v>
      </c>
      <c r="O19" s="39">
        <v>0</v>
      </c>
      <c r="P19" s="39">
        <v>1902</v>
      </c>
      <c r="Q19" s="14">
        <f t="shared" si="7"/>
        <v>1902</v>
      </c>
      <c r="R19" s="12">
        <v>30</v>
      </c>
      <c r="S19" s="12">
        <v>0</v>
      </c>
      <c r="T19" s="12">
        <v>1234</v>
      </c>
      <c r="U19" s="12">
        <v>3101</v>
      </c>
      <c r="V19" s="14">
        <f t="shared" si="8"/>
        <v>4335</v>
      </c>
    </row>
    <row r="20" spans="1:22" x14ac:dyDescent="0.25">
      <c r="A20" s="85"/>
      <c r="B20" s="40" t="s">
        <v>31</v>
      </c>
      <c r="C20" s="15">
        <v>1</v>
      </c>
      <c r="D20" s="39">
        <v>117</v>
      </c>
      <c r="E20" s="39">
        <v>0</v>
      </c>
      <c r="F20" s="39">
        <v>46</v>
      </c>
      <c r="G20" s="14">
        <f t="shared" si="5"/>
        <v>163</v>
      </c>
      <c r="H20" s="15">
        <v>33</v>
      </c>
      <c r="I20" s="39">
        <v>0</v>
      </c>
      <c r="J20" s="39">
        <v>1408</v>
      </c>
      <c r="K20" s="39">
        <v>940</v>
      </c>
      <c r="L20" s="14">
        <f t="shared" si="6"/>
        <v>2348</v>
      </c>
      <c r="M20" s="15">
        <v>155</v>
      </c>
      <c r="N20" s="39">
        <v>0</v>
      </c>
      <c r="O20" s="39">
        <v>0</v>
      </c>
      <c r="P20" s="39">
        <v>24780</v>
      </c>
      <c r="Q20" s="14">
        <f t="shared" si="7"/>
        <v>24780</v>
      </c>
      <c r="R20" s="12">
        <v>189</v>
      </c>
      <c r="S20" s="12">
        <v>117</v>
      </c>
      <c r="T20" s="12">
        <v>1408</v>
      </c>
      <c r="U20" s="12">
        <v>25766</v>
      </c>
      <c r="V20" s="14">
        <f t="shared" si="8"/>
        <v>27291</v>
      </c>
    </row>
    <row r="21" spans="1:22" x14ac:dyDescent="0.25">
      <c r="A21" s="85"/>
      <c r="B21" s="40" t="s">
        <v>32</v>
      </c>
      <c r="C21" s="15"/>
      <c r="D21" s="39"/>
      <c r="E21" s="39"/>
      <c r="F21" s="39"/>
      <c r="G21" s="14">
        <f t="shared" si="5"/>
        <v>0</v>
      </c>
      <c r="H21" s="15">
        <v>22</v>
      </c>
      <c r="I21" s="39">
        <v>0</v>
      </c>
      <c r="J21" s="39">
        <v>1166</v>
      </c>
      <c r="K21" s="39">
        <v>687</v>
      </c>
      <c r="L21" s="14">
        <f t="shared" si="6"/>
        <v>1853</v>
      </c>
      <c r="M21" s="15">
        <v>2</v>
      </c>
      <c r="N21" s="39">
        <v>0</v>
      </c>
      <c r="O21" s="39">
        <v>0</v>
      </c>
      <c r="P21" s="39">
        <v>225</v>
      </c>
      <c r="Q21" s="14">
        <f t="shared" si="7"/>
        <v>225</v>
      </c>
      <c r="R21" s="12">
        <v>24</v>
      </c>
      <c r="S21" s="12">
        <v>0</v>
      </c>
      <c r="T21" s="12">
        <v>1166</v>
      </c>
      <c r="U21" s="12">
        <v>912</v>
      </c>
      <c r="V21" s="14">
        <f t="shared" si="8"/>
        <v>2078</v>
      </c>
    </row>
    <row r="22" spans="1:22" x14ac:dyDescent="0.25">
      <c r="A22" s="85"/>
      <c r="B22" s="40" t="s">
        <v>33</v>
      </c>
      <c r="C22" s="15"/>
      <c r="D22" s="39"/>
      <c r="E22" s="39"/>
      <c r="F22" s="39"/>
      <c r="G22" s="14">
        <f t="shared" si="5"/>
        <v>0</v>
      </c>
      <c r="H22" s="15">
        <v>23</v>
      </c>
      <c r="I22" s="39">
        <v>0</v>
      </c>
      <c r="J22" s="39">
        <v>1665</v>
      </c>
      <c r="K22" s="39">
        <v>1825</v>
      </c>
      <c r="L22" s="14">
        <f t="shared" si="6"/>
        <v>3490</v>
      </c>
      <c r="M22" s="15">
        <v>17</v>
      </c>
      <c r="N22" s="39">
        <v>0</v>
      </c>
      <c r="O22" s="39">
        <v>0</v>
      </c>
      <c r="P22" s="39">
        <v>1154</v>
      </c>
      <c r="Q22" s="14">
        <f t="shared" si="7"/>
        <v>1154</v>
      </c>
      <c r="R22" s="12">
        <v>40</v>
      </c>
      <c r="S22" s="12">
        <v>0</v>
      </c>
      <c r="T22" s="12">
        <v>1665</v>
      </c>
      <c r="U22" s="12">
        <v>2979</v>
      </c>
      <c r="V22" s="14">
        <f t="shared" si="8"/>
        <v>4644</v>
      </c>
    </row>
    <row r="23" spans="1:22" ht="15.75" thickBot="1" x14ac:dyDescent="0.3">
      <c r="A23" s="86"/>
      <c r="B23" s="38" t="s">
        <v>34</v>
      </c>
      <c r="C23" s="15"/>
      <c r="D23" s="39"/>
      <c r="E23" s="39"/>
      <c r="F23" s="39"/>
      <c r="G23" s="14">
        <f t="shared" si="5"/>
        <v>0</v>
      </c>
      <c r="H23" s="37">
        <v>233</v>
      </c>
      <c r="I23" s="36">
        <v>0</v>
      </c>
      <c r="J23" s="36">
        <v>13466</v>
      </c>
      <c r="K23" s="36">
        <v>8038</v>
      </c>
      <c r="L23" s="14">
        <f t="shared" si="6"/>
        <v>21504</v>
      </c>
      <c r="M23" s="37">
        <v>24</v>
      </c>
      <c r="N23" s="36">
        <v>0</v>
      </c>
      <c r="O23" s="36">
        <v>0</v>
      </c>
      <c r="P23" s="36">
        <v>390</v>
      </c>
      <c r="Q23" s="14">
        <f t="shared" si="7"/>
        <v>390</v>
      </c>
      <c r="R23" s="12">
        <v>257</v>
      </c>
      <c r="S23" s="12">
        <v>0</v>
      </c>
      <c r="T23" s="12">
        <v>13466</v>
      </c>
      <c r="U23" s="12">
        <v>8428</v>
      </c>
      <c r="V23" s="14">
        <f t="shared" si="8"/>
        <v>21894</v>
      </c>
    </row>
    <row r="24" spans="1:22" ht="15.75" thickBot="1" x14ac:dyDescent="0.3">
      <c r="A24" s="82" t="s">
        <v>35</v>
      </c>
      <c r="B24" s="83"/>
      <c r="C24" s="16">
        <f t="shared" ref="C24:V24" si="9">SUM(C18:C23)</f>
        <v>1</v>
      </c>
      <c r="D24" s="16">
        <f t="shared" si="9"/>
        <v>117</v>
      </c>
      <c r="E24" s="16">
        <f t="shared" si="9"/>
        <v>0</v>
      </c>
      <c r="F24" s="16">
        <f t="shared" si="9"/>
        <v>46</v>
      </c>
      <c r="G24" s="16">
        <f t="shared" si="9"/>
        <v>163</v>
      </c>
      <c r="H24" s="16">
        <f t="shared" si="9"/>
        <v>336</v>
      </c>
      <c r="I24" s="16">
        <f t="shared" si="9"/>
        <v>0</v>
      </c>
      <c r="J24" s="16">
        <f t="shared" si="9"/>
        <v>19151</v>
      </c>
      <c r="K24" s="16">
        <f t="shared" si="9"/>
        <v>12759</v>
      </c>
      <c r="L24" s="16">
        <f t="shared" si="9"/>
        <v>31910</v>
      </c>
      <c r="M24" s="16">
        <f t="shared" si="9"/>
        <v>239</v>
      </c>
      <c r="N24" s="16">
        <f t="shared" si="9"/>
        <v>0</v>
      </c>
      <c r="O24" s="16">
        <f t="shared" si="9"/>
        <v>0</v>
      </c>
      <c r="P24" s="16">
        <f t="shared" si="9"/>
        <v>36625</v>
      </c>
      <c r="Q24" s="16">
        <f t="shared" si="9"/>
        <v>36625</v>
      </c>
      <c r="R24" s="16">
        <f t="shared" si="9"/>
        <v>576</v>
      </c>
      <c r="S24" s="16">
        <f t="shared" si="9"/>
        <v>117</v>
      </c>
      <c r="T24" s="16">
        <f t="shared" si="9"/>
        <v>19151</v>
      </c>
      <c r="U24" s="16">
        <f t="shared" si="9"/>
        <v>49430</v>
      </c>
      <c r="V24" s="16">
        <f t="shared" si="9"/>
        <v>68698</v>
      </c>
    </row>
    <row r="25" spans="1:22" x14ac:dyDescent="0.25">
      <c r="A25" s="84" t="s">
        <v>36</v>
      </c>
      <c r="B25" s="11" t="s">
        <v>37</v>
      </c>
      <c r="C25" s="15">
        <v>2</v>
      </c>
      <c r="D25" s="39">
        <v>2111</v>
      </c>
      <c r="E25" s="39">
        <v>0</v>
      </c>
      <c r="F25" s="39">
        <v>1378</v>
      </c>
      <c r="G25" s="14">
        <f t="shared" ref="G25:G31" si="10">D25+E25+F25</f>
        <v>3489</v>
      </c>
      <c r="H25" s="15">
        <v>37</v>
      </c>
      <c r="I25" s="39">
        <v>0</v>
      </c>
      <c r="J25" s="39">
        <v>2228</v>
      </c>
      <c r="K25" s="39">
        <v>1772</v>
      </c>
      <c r="L25" s="14">
        <f t="shared" ref="L25:L31" si="11">I25+J25+K25</f>
        <v>4000</v>
      </c>
      <c r="M25" s="15">
        <v>57</v>
      </c>
      <c r="N25" s="39">
        <v>0</v>
      </c>
      <c r="O25" s="39">
        <v>0</v>
      </c>
      <c r="P25" s="39">
        <v>9802</v>
      </c>
      <c r="Q25" s="14">
        <f t="shared" ref="Q25:Q31" si="12">N25+O25+P25</f>
        <v>9802</v>
      </c>
      <c r="R25" s="12">
        <v>96</v>
      </c>
      <c r="S25" s="12">
        <v>2111</v>
      </c>
      <c r="T25" s="12">
        <v>2228</v>
      </c>
      <c r="U25" s="12">
        <v>12952</v>
      </c>
      <c r="V25" s="14">
        <f t="shared" ref="V25:V31" si="13">S25+T25+U25</f>
        <v>17291</v>
      </c>
    </row>
    <row r="26" spans="1:22" x14ac:dyDescent="0.25">
      <c r="A26" s="85"/>
      <c r="B26" s="40" t="s">
        <v>38</v>
      </c>
      <c r="C26" s="15">
        <v>1</v>
      </c>
      <c r="D26" s="39">
        <v>213</v>
      </c>
      <c r="E26" s="39">
        <v>0</v>
      </c>
      <c r="F26" s="39">
        <v>112</v>
      </c>
      <c r="G26" s="14">
        <f t="shared" si="10"/>
        <v>325</v>
      </c>
      <c r="H26" s="15">
        <v>10</v>
      </c>
      <c r="I26" s="39">
        <v>0</v>
      </c>
      <c r="J26" s="39">
        <v>585</v>
      </c>
      <c r="K26" s="39">
        <v>835</v>
      </c>
      <c r="L26" s="14">
        <f t="shared" si="11"/>
        <v>1420</v>
      </c>
      <c r="M26" s="15">
        <v>53</v>
      </c>
      <c r="N26" s="39">
        <v>0</v>
      </c>
      <c r="O26" s="39">
        <v>0</v>
      </c>
      <c r="P26" s="39">
        <v>17136</v>
      </c>
      <c r="Q26" s="14">
        <f t="shared" si="12"/>
        <v>17136</v>
      </c>
      <c r="R26" s="12">
        <v>64</v>
      </c>
      <c r="S26" s="12">
        <v>213</v>
      </c>
      <c r="T26" s="12">
        <v>585</v>
      </c>
      <c r="U26" s="12">
        <v>18083</v>
      </c>
      <c r="V26" s="14">
        <f t="shared" si="13"/>
        <v>18881</v>
      </c>
    </row>
    <row r="27" spans="1:22" x14ac:dyDescent="0.25">
      <c r="A27" s="85"/>
      <c r="B27" s="40" t="s">
        <v>39</v>
      </c>
      <c r="C27" s="15">
        <v>1</v>
      </c>
      <c r="D27" s="39">
        <v>182</v>
      </c>
      <c r="E27" s="39">
        <v>0</v>
      </c>
      <c r="F27" s="39">
        <v>9</v>
      </c>
      <c r="G27" s="14">
        <f t="shared" si="10"/>
        <v>191</v>
      </c>
      <c r="H27" s="15">
        <v>5</v>
      </c>
      <c r="I27" s="39">
        <v>0</v>
      </c>
      <c r="J27" s="39">
        <v>444</v>
      </c>
      <c r="K27" s="39">
        <v>341</v>
      </c>
      <c r="L27" s="14">
        <f t="shared" si="11"/>
        <v>785</v>
      </c>
      <c r="M27" s="15">
        <v>22</v>
      </c>
      <c r="N27" s="39">
        <v>0</v>
      </c>
      <c r="O27" s="39">
        <v>0</v>
      </c>
      <c r="P27" s="39">
        <v>2253</v>
      </c>
      <c r="Q27" s="14">
        <f t="shared" si="12"/>
        <v>2253</v>
      </c>
      <c r="R27" s="12">
        <v>28</v>
      </c>
      <c r="S27" s="12">
        <v>182</v>
      </c>
      <c r="T27" s="12">
        <v>444</v>
      </c>
      <c r="U27" s="12">
        <v>2603</v>
      </c>
      <c r="V27" s="14">
        <f t="shared" si="13"/>
        <v>3229</v>
      </c>
    </row>
    <row r="28" spans="1:22" x14ac:dyDescent="0.25">
      <c r="A28" s="85"/>
      <c r="B28" s="40" t="s">
        <v>40</v>
      </c>
      <c r="C28" s="15"/>
      <c r="D28" s="39"/>
      <c r="E28" s="39"/>
      <c r="F28" s="39"/>
      <c r="G28" s="14">
        <f t="shared" si="10"/>
        <v>0</v>
      </c>
      <c r="H28" s="15">
        <v>6</v>
      </c>
      <c r="I28" s="39">
        <v>0</v>
      </c>
      <c r="J28" s="39">
        <v>327</v>
      </c>
      <c r="K28" s="39">
        <v>364</v>
      </c>
      <c r="L28" s="14">
        <f t="shared" si="11"/>
        <v>691</v>
      </c>
      <c r="M28" s="15">
        <v>37</v>
      </c>
      <c r="N28" s="39">
        <v>0</v>
      </c>
      <c r="O28" s="39">
        <v>0</v>
      </c>
      <c r="P28" s="39">
        <v>7222</v>
      </c>
      <c r="Q28" s="14">
        <f t="shared" si="12"/>
        <v>7222</v>
      </c>
      <c r="R28" s="12">
        <v>43</v>
      </c>
      <c r="S28" s="12">
        <v>0</v>
      </c>
      <c r="T28" s="12">
        <v>327</v>
      </c>
      <c r="U28" s="12">
        <v>7586</v>
      </c>
      <c r="V28" s="14">
        <f t="shared" si="13"/>
        <v>7913</v>
      </c>
    </row>
    <row r="29" spans="1:22" x14ac:dyDescent="0.25">
      <c r="A29" s="85"/>
      <c r="B29" s="40" t="s">
        <v>41</v>
      </c>
      <c r="C29" s="15">
        <v>10</v>
      </c>
      <c r="D29" s="39">
        <v>1784</v>
      </c>
      <c r="E29" s="39">
        <v>0</v>
      </c>
      <c r="F29" s="39">
        <v>912</v>
      </c>
      <c r="G29" s="14">
        <f t="shared" si="10"/>
        <v>2696</v>
      </c>
      <c r="H29" s="15">
        <v>40</v>
      </c>
      <c r="I29" s="39">
        <v>0</v>
      </c>
      <c r="J29" s="39">
        <v>2409</v>
      </c>
      <c r="K29" s="39">
        <v>2734</v>
      </c>
      <c r="L29" s="14">
        <f t="shared" si="11"/>
        <v>5143</v>
      </c>
      <c r="M29" s="15">
        <v>202</v>
      </c>
      <c r="N29" s="39">
        <v>0</v>
      </c>
      <c r="O29" s="39">
        <v>0</v>
      </c>
      <c r="P29" s="39">
        <v>36678</v>
      </c>
      <c r="Q29" s="14">
        <f t="shared" si="12"/>
        <v>36678</v>
      </c>
      <c r="R29" s="12">
        <v>252</v>
      </c>
      <c r="S29" s="12">
        <v>1784</v>
      </c>
      <c r="T29" s="12">
        <v>2409</v>
      </c>
      <c r="U29" s="12">
        <v>40324</v>
      </c>
      <c r="V29" s="14">
        <f t="shared" si="13"/>
        <v>44517</v>
      </c>
    </row>
    <row r="30" spans="1:22" x14ac:dyDescent="0.25">
      <c r="A30" s="85"/>
      <c r="B30" s="40" t="s">
        <v>42</v>
      </c>
      <c r="C30" s="15"/>
      <c r="D30" s="39"/>
      <c r="E30" s="39"/>
      <c r="F30" s="39"/>
      <c r="G30" s="14">
        <f t="shared" si="10"/>
        <v>0</v>
      </c>
      <c r="H30" s="15">
        <v>3</v>
      </c>
      <c r="I30" s="39">
        <v>0</v>
      </c>
      <c r="J30" s="39">
        <v>407</v>
      </c>
      <c r="K30" s="39">
        <v>336</v>
      </c>
      <c r="L30" s="14">
        <f t="shared" si="11"/>
        <v>743</v>
      </c>
      <c r="M30" s="15">
        <v>8</v>
      </c>
      <c r="N30" s="39">
        <v>0</v>
      </c>
      <c r="O30" s="39">
        <v>0</v>
      </c>
      <c r="P30" s="39">
        <v>945</v>
      </c>
      <c r="Q30" s="14">
        <f t="shared" si="12"/>
        <v>945</v>
      </c>
      <c r="R30" s="12">
        <v>11</v>
      </c>
      <c r="S30" s="12">
        <v>0</v>
      </c>
      <c r="T30" s="12">
        <v>407</v>
      </c>
      <c r="U30" s="12">
        <v>1281</v>
      </c>
      <c r="V30" s="14">
        <f t="shared" si="13"/>
        <v>1688</v>
      </c>
    </row>
    <row r="31" spans="1:22" ht="15.75" thickBot="1" x14ac:dyDescent="0.3">
      <c r="A31" s="86"/>
      <c r="B31" s="38" t="s">
        <v>43</v>
      </c>
      <c r="C31" s="37"/>
      <c r="D31" s="36"/>
      <c r="E31" s="36"/>
      <c r="F31" s="36"/>
      <c r="G31" s="14">
        <f t="shared" si="10"/>
        <v>0</v>
      </c>
      <c r="H31" s="37">
        <v>3</v>
      </c>
      <c r="I31" s="36">
        <v>0</v>
      </c>
      <c r="J31" s="36">
        <v>120</v>
      </c>
      <c r="K31" s="36">
        <v>73</v>
      </c>
      <c r="L31" s="14">
        <f t="shared" si="11"/>
        <v>193</v>
      </c>
      <c r="M31" s="37">
        <v>30</v>
      </c>
      <c r="N31" s="36">
        <v>0</v>
      </c>
      <c r="O31" s="36">
        <v>0</v>
      </c>
      <c r="P31" s="36">
        <v>5868</v>
      </c>
      <c r="Q31" s="14">
        <f t="shared" si="12"/>
        <v>5868</v>
      </c>
      <c r="R31" s="12">
        <v>33</v>
      </c>
      <c r="S31" s="12">
        <v>0</v>
      </c>
      <c r="T31" s="12">
        <v>120</v>
      </c>
      <c r="U31" s="12">
        <v>5941</v>
      </c>
      <c r="V31" s="14">
        <f t="shared" si="13"/>
        <v>6061</v>
      </c>
    </row>
    <row r="32" spans="1:22" ht="15.75" thickBot="1" x14ac:dyDescent="0.3">
      <c r="A32" s="82" t="s">
        <v>44</v>
      </c>
      <c r="B32" s="83"/>
      <c r="C32" s="16">
        <f t="shared" ref="C32:V32" si="14">SUM(C25:C31)</f>
        <v>14</v>
      </c>
      <c r="D32" s="16">
        <f t="shared" si="14"/>
        <v>4290</v>
      </c>
      <c r="E32" s="16">
        <f t="shared" si="14"/>
        <v>0</v>
      </c>
      <c r="F32" s="16">
        <f t="shared" si="14"/>
        <v>2411</v>
      </c>
      <c r="G32" s="16">
        <f t="shared" si="14"/>
        <v>6701</v>
      </c>
      <c r="H32" s="16">
        <f t="shared" si="14"/>
        <v>104</v>
      </c>
      <c r="I32" s="16">
        <f t="shared" si="14"/>
        <v>0</v>
      </c>
      <c r="J32" s="16">
        <f t="shared" si="14"/>
        <v>6520</v>
      </c>
      <c r="K32" s="16">
        <f t="shared" si="14"/>
        <v>6455</v>
      </c>
      <c r="L32" s="16">
        <f t="shared" si="14"/>
        <v>12975</v>
      </c>
      <c r="M32" s="16">
        <f t="shared" si="14"/>
        <v>409</v>
      </c>
      <c r="N32" s="16">
        <f t="shared" si="14"/>
        <v>0</v>
      </c>
      <c r="O32" s="16">
        <f t="shared" si="14"/>
        <v>0</v>
      </c>
      <c r="P32" s="16">
        <f t="shared" si="14"/>
        <v>79904</v>
      </c>
      <c r="Q32" s="16">
        <f t="shared" si="14"/>
        <v>79904</v>
      </c>
      <c r="R32" s="16">
        <f>SUM(R25:R31)</f>
        <v>527</v>
      </c>
      <c r="S32" s="16">
        <f t="shared" si="14"/>
        <v>4290</v>
      </c>
      <c r="T32" s="16">
        <f t="shared" si="14"/>
        <v>6520</v>
      </c>
      <c r="U32" s="16">
        <f t="shared" si="14"/>
        <v>88770</v>
      </c>
      <c r="V32" s="16">
        <f t="shared" si="14"/>
        <v>99580</v>
      </c>
    </row>
    <row r="33" spans="1:22" ht="15.75" thickBot="1" x14ac:dyDescent="0.3">
      <c r="A33" s="79" t="s">
        <v>45</v>
      </c>
      <c r="B33" s="80"/>
      <c r="C33" s="16">
        <f t="shared" ref="C33:V33" si="15">C17+C24+C32</f>
        <v>49</v>
      </c>
      <c r="D33" s="16">
        <f t="shared" si="15"/>
        <v>17256</v>
      </c>
      <c r="E33" s="16">
        <f t="shared" si="15"/>
        <v>132</v>
      </c>
      <c r="F33" s="16">
        <f t="shared" si="15"/>
        <v>10081</v>
      </c>
      <c r="G33" s="16">
        <f t="shared" si="15"/>
        <v>27469</v>
      </c>
      <c r="H33" s="16">
        <f t="shared" si="15"/>
        <v>983</v>
      </c>
      <c r="I33" s="16">
        <f t="shared" si="15"/>
        <v>0</v>
      </c>
      <c r="J33" s="16">
        <f t="shared" si="15"/>
        <v>53782</v>
      </c>
      <c r="K33" s="16">
        <f t="shared" si="15"/>
        <v>37112</v>
      </c>
      <c r="L33" s="16">
        <f t="shared" si="15"/>
        <v>90894</v>
      </c>
      <c r="M33" s="16">
        <f t="shared" si="15"/>
        <v>2224</v>
      </c>
      <c r="N33" s="16">
        <f t="shared" si="15"/>
        <v>0</v>
      </c>
      <c r="O33" s="16">
        <f t="shared" si="15"/>
        <v>0</v>
      </c>
      <c r="P33" s="16">
        <f t="shared" si="15"/>
        <v>427044</v>
      </c>
      <c r="Q33" s="16">
        <f t="shared" si="15"/>
        <v>427044</v>
      </c>
      <c r="R33" s="16">
        <f>R17+R24+R32</f>
        <v>3256</v>
      </c>
      <c r="S33" s="16">
        <f t="shared" si="15"/>
        <v>17256</v>
      </c>
      <c r="T33" s="16">
        <f t="shared" si="15"/>
        <v>53914</v>
      </c>
      <c r="U33" s="16">
        <f t="shared" si="15"/>
        <v>474237</v>
      </c>
      <c r="V33" s="16">
        <f t="shared" si="15"/>
        <v>545407</v>
      </c>
    </row>
    <row r="35" spans="1:22" x14ac:dyDescent="0.25">
      <c r="A35" s="2" t="s">
        <v>94</v>
      </c>
    </row>
  </sheetData>
  <mergeCells count="24">
    <mergeCell ref="S7:V7"/>
    <mergeCell ref="A33:B33"/>
    <mergeCell ref="A9:A16"/>
    <mergeCell ref="A17:B17"/>
    <mergeCell ref="A18:A23"/>
    <mergeCell ref="A24:B24"/>
    <mergeCell ref="A25:A31"/>
    <mergeCell ref="A32:B32"/>
    <mergeCell ref="A2:B3"/>
    <mergeCell ref="C2:V2"/>
    <mergeCell ref="C3:V3"/>
    <mergeCell ref="A6:A8"/>
    <mergeCell ref="B6:B8"/>
    <mergeCell ref="C6:G6"/>
    <mergeCell ref="H6:L6"/>
    <mergeCell ref="M6:Q6"/>
    <mergeCell ref="R6:V6"/>
    <mergeCell ref="C7:C8"/>
    <mergeCell ref="D7:G7"/>
    <mergeCell ref="H7:H8"/>
    <mergeCell ref="I7:L7"/>
    <mergeCell ref="M7:M8"/>
    <mergeCell ref="N7:Q7"/>
    <mergeCell ref="R7:R8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3"/>
  <sheetViews>
    <sheetView topLeftCell="H10" zoomScaleNormal="100" workbookViewId="0">
      <selection activeCell="D12" sqref="D12"/>
    </sheetView>
  </sheetViews>
  <sheetFormatPr baseColWidth="10" defaultColWidth="9.140625" defaultRowHeight="15" x14ac:dyDescent="0.25"/>
  <cols>
    <col min="1" max="1" width="11.42578125" style="2"/>
    <col min="2" max="2" width="16.5703125" style="2" bestFit="1" customWidth="1"/>
    <col min="3" max="3" width="9" style="2" customWidth="1"/>
    <col min="4" max="4" width="11.42578125" style="2"/>
    <col min="5" max="5" width="9.7109375" style="2" customWidth="1"/>
    <col min="6" max="6" width="11.42578125" style="2"/>
    <col min="7" max="7" width="10.42578125" style="2" customWidth="1"/>
    <col min="8" max="8" width="8" style="2" customWidth="1"/>
    <col min="9" max="9" width="10.7109375" style="2" customWidth="1"/>
    <col min="10" max="10" width="9.5703125" style="2" customWidth="1"/>
    <col min="11" max="11" width="7.85546875" style="2" customWidth="1"/>
    <col min="12" max="12" width="4.140625" style="2" customWidth="1"/>
    <col min="13" max="13" width="5.140625" style="2" customWidth="1"/>
    <col min="14" max="14" width="7.28515625" style="2" customWidth="1"/>
    <col min="15" max="15" width="9.42578125" style="2" customWidth="1"/>
    <col min="16" max="16" width="10.85546875" style="2" customWidth="1"/>
    <col min="17" max="17" width="9.7109375" style="2" customWidth="1"/>
    <col min="18" max="18" width="10" style="2" customWidth="1"/>
    <col min="19" max="19" width="10.7109375" style="2" customWidth="1"/>
    <col min="20" max="1025" width="11.42578125" style="2"/>
  </cols>
  <sheetData>
    <row r="2" spans="1:19" ht="15.75" thickBot="1" x14ac:dyDescent="0.3"/>
    <row r="3" spans="1:19" x14ac:dyDescent="0.25">
      <c r="A3" s="87" t="s">
        <v>92</v>
      </c>
      <c r="B3" s="88"/>
      <c r="C3" s="60" t="s">
        <v>46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</row>
    <row r="4" spans="1:19" ht="15.75" thickBot="1" x14ac:dyDescent="0.3">
      <c r="A4" s="89"/>
      <c r="B4" s="90"/>
      <c r="C4" s="63" t="s">
        <v>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19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x14ac:dyDescent="0.25">
      <c r="A6" s="66" t="s">
        <v>7</v>
      </c>
      <c r="B6" s="69" t="s">
        <v>8</v>
      </c>
      <c r="C6" s="72" t="s">
        <v>47</v>
      </c>
      <c r="D6" s="73"/>
      <c r="E6" s="73"/>
      <c r="F6" s="74"/>
      <c r="G6" s="91" t="s">
        <v>48</v>
      </c>
      <c r="H6" s="73"/>
      <c r="I6" s="73"/>
      <c r="J6" s="92"/>
      <c r="K6" s="72" t="s">
        <v>11</v>
      </c>
      <c r="L6" s="73"/>
      <c r="M6" s="73"/>
      <c r="N6" s="74"/>
      <c r="O6" s="91" t="s">
        <v>82</v>
      </c>
      <c r="P6" s="73"/>
      <c r="Q6" s="73"/>
      <c r="R6" s="73"/>
      <c r="S6" s="74"/>
    </row>
    <row r="7" spans="1:19" x14ac:dyDescent="0.25">
      <c r="A7" s="67"/>
      <c r="B7" s="70"/>
      <c r="C7" s="93" t="s">
        <v>49</v>
      </c>
      <c r="D7" s="77" t="s">
        <v>50</v>
      </c>
      <c r="E7" s="77"/>
      <c r="F7" s="78"/>
      <c r="G7" s="95" t="s">
        <v>49</v>
      </c>
      <c r="H7" s="77" t="s">
        <v>50</v>
      </c>
      <c r="I7" s="77"/>
      <c r="J7" s="97"/>
      <c r="K7" s="19"/>
      <c r="L7" s="77" t="s">
        <v>50</v>
      </c>
      <c r="M7" s="77"/>
      <c r="N7" s="78"/>
      <c r="O7" s="98" t="s">
        <v>91</v>
      </c>
      <c r="P7" s="77" t="s">
        <v>50</v>
      </c>
      <c r="Q7" s="77"/>
      <c r="R7" s="77"/>
      <c r="S7" s="106" t="s">
        <v>51</v>
      </c>
    </row>
    <row r="8" spans="1:19" ht="15.75" thickBot="1" x14ac:dyDescent="0.3">
      <c r="A8" s="68"/>
      <c r="B8" s="71"/>
      <c r="C8" s="94"/>
      <c r="D8" s="10" t="s">
        <v>47</v>
      </c>
      <c r="E8" s="10" t="s">
        <v>48</v>
      </c>
      <c r="F8" s="20" t="s">
        <v>11</v>
      </c>
      <c r="G8" s="96"/>
      <c r="H8" s="10" t="s">
        <v>47</v>
      </c>
      <c r="I8" s="10" t="s">
        <v>48</v>
      </c>
      <c r="J8" s="21" t="s">
        <v>11</v>
      </c>
      <c r="K8" s="22" t="s">
        <v>49</v>
      </c>
      <c r="L8" s="10" t="s">
        <v>47</v>
      </c>
      <c r="M8" s="10" t="s">
        <v>48</v>
      </c>
      <c r="N8" s="20" t="s">
        <v>11</v>
      </c>
      <c r="O8" s="99"/>
      <c r="P8" s="10" t="s">
        <v>47</v>
      </c>
      <c r="Q8" s="10" t="s">
        <v>48</v>
      </c>
      <c r="R8" s="10" t="s">
        <v>11</v>
      </c>
      <c r="S8" s="107"/>
    </row>
    <row r="9" spans="1:19" x14ac:dyDescent="0.25">
      <c r="A9" s="100" t="s">
        <v>18</v>
      </c>
      <c r="B9" s="23" t="s">
        <v>19</v>
      </c>
      <c r="C9" s="24">
        <v>170</v>
      </c>
      <c r="D9" s="25">
        <v>73828</v>
      </c>
      <c r="E9" s="25">
        <v>1402</v>
      </c>
      <c r="F9" s="26">
        <v>30097</v>
      </c>
      <c r="G9" s="27">
        <v>12</v>
      </c>
      <c r="H9" s="25">
        <v>42</v>
      </c>
      <c r="I9" s="25">
        <v>856</v>
      </c>
      <c r="J9" s="28">
        <v>359</v>
      </c>
      <c r="K9" s="24">
        <v>1</v>
      </c>
      <c r="L9" s="25">
        <v>0</v>
      </c>
      <c r="M9" s="25">
        <v>0</v>
      </c>
      <c r="N9" s="26">
        <v>6350</v>
      </c>
      <c r="O9" s="15">
        <v>183</v>
      </c>
      <c r="P9" s="39">
        <v>73870</v>
      </c>
      <c r="Q9" s="39">
        <v>2258</v>
      </c>
      <c r="R9" s="29">
        <v>36806</v>
      </c>
      <c r="S9" s="30">
        <f>P9+Q9+R9</f>
        <v>112934</v>
      </c>
    </row>
    <row r="10" spans="1:19" x14ac:dyDescent="0.25">
      <c r="A10" s="101"/>
      <c r="B10" s="40" t="s">
        <v>20</v>
      </c>
      <c r="C10" s="15">
        <v>138</v>
      </c>
      <c r="D10" s="39">
        <v>42073</v>
      </c>
      <c r="E10" s="39">
        <v>1115</v>
      </c>
      <c r="F10" s="29">
        <v>17275</v>
      </c>
      <c r="G10" s="41">
        <v>22</v>
      </c>
      <c r="H10" s="39">
        <v>86</v>
      </c>
      <c r="I10" s="39">
        <v>1626</v>
      </c>
      <c r="J10" s="42">
        <v>683</v>
      </c>
      <c r="K10" s="15">
        <v>5</v>
      </c>
      <c r="L10" s="39">
        <v>0</v>
      </c>
      <c r="M10" s="39">
        <v>0</v>
      </c>
      <c r="N10" s="29">
        <v>1583</v>
      </c>
      <c r="O10" s="15">
        <v>165</v>
      </c>
      <c r="P10" s="39">
        <v>42159</v>
      </c>
      <c r="Q10" s="39">
        <v>2741</v>
      </c>
      <c r="R10" s="29">
        <v>19541</v>
      </c>
      <c r="S10" s="30">
        <f t="shared" ref="S10:S31" si="0">P10+Q10+R10</f>
        <v>64441</v>
      </c>
    </row>
    <row r="11" spans="1:19" x14ac:dyDescent="0.25">
      <c r="A11" s="101"/>
      <c r="B11" s="40" t="s">
        <v>21</v>
      </c>
      <c r="C11" s="15">
        <v>151</v>
      </c>
      <c r="D11" s="39">
        <v>76946</v>
      </c>
      <c r="E11" s="39">
        <v>3031</v>
      </c>
      <c r="F11" s="29">
        <v>31993</v>
      </c>
      <c r="G11" s="41">
        <v>8</v>
      </c>
      <c r="H11" s="39">
        <v>499</v>
      </c>
      <c r="I11" s="39">
        <v>1658</v>
      </c>
      <c r="J11" s="42">
        <v>863</v>
      </c>
      <c r="K11" s="15">
        <v>3</v>
      </c>
      <c r="L11" s="39">
        <v>0</v>
      </c>
      <c r="M11" s="39">
        <v>0</v>
      </c>
      <c r="N11" s="29">
        <v>541</v>
      </c>
      <c r="O11" s="15">
        <v>162</v>
      </c>
      <c r="P11" s="39">
        <v>77445</v>
      </c>
      <c r="Q11" s="39">
        <v>4689</v>
      </c>
      <c r="R11" s="29">
        <v>33397</v>
      </c>
      <c r="S11" s="30">
        <f t="shared" si="0"/>
        <v>115531</v>
      </c>
    </row>
    <row r="12" spans="1:19" x14ac:dyDescent="0.25">
      <c r="A12" s="101"/>
      <c r="B12" s="40" t="s">
        <v>22</v>
      </c>
      <c r="C12" s="15">
        <v>110</v>
      </c>
      <c r="D12" s="39">
        <v>51345</v>
      </c>
      <c r="E12" s="39">
        <v>1308</v>
      </c>
      <c r="F12" s="29">
        <v>21060</v>
      </c>
      <c r="G12" s="41">
        <v>3</v>
      </c>
      <c r="H12" s="39">
        <v>10</v>
      </c>
      <c r="I12" s="39">
        <v>220</v>
      </c>
      <c r="J12" s="42">
        <v>92</v>
      </c>
      <c r="K12" s="15">
        <v>4</v>
      </c>
      <c r="L12" s="39">
        <v>0</v>
      </c>
      <c r="M12" s="39">
        <v>0</v>
      </c>
      <c r="N12" s="29">
        <v>10087</v>
      </c>
      <c r="O12" s="15">
        <v>117</v>
      </c>
      <c r="P12" s="39">
        <v>51355</v>
      </c>
      <c r="Q12" s="39">
        <v>1528</v>
      </c>
      <c r="R12" s="29">
        <v>31239</v>
      </c>
      <c r="S12" s="30">
        <f t="shared" si="0"/>
        <v>84122</v>
      </c>
    </row>
    <row r="13" spans="1:19" x14ac:dyDescent="0.25">
      <c r="A13" s="101"/>
      <c r="B13" s="40" t="s">
        <v>23</v>
      </c>
      <c r="C13" s="15">
        <v>63</v>
      </c>
      <c r="D13" s="39">
        <v>25492</v>
      </c>
      <c r="E13" s="39">
        <v>647</v>
      </c>
      <c r="F13" s="29">
        <v>10456</v>
      </c>
      <c r="G13" s="41">
        <v>4</v>
      </c>
      <c r="H13" s="39">
        <v>0</v>
      </c>
      <c r="I13" s="39">
        <v>1034</v>
      </c>
      <c r="J13" s="42">
        <v>414</v>
      </c>
      <c r="K13" s="15"/>
      <c r="L13" s="39"/>
      <c r="M13" s="39"/>
      <c r="N13" s="29"/>
      <c r="O13" s="15">
        <v>67</v>
      </c>
      <c r="P13" s="39">
        <v>25492</v>
      </c>
      <c r="Q13" s="39">
        <v>1681</v>
      </c>
      <c r="R13" s="29">
        <v>10870</v>
      </c>
      <c r="S13" s="30">
        <f t="shared" si="0"/>
        <v>38043</v>
      </c>
    </row>
    <row r="14" spans="1:19" x14ac:dyDescent="0.25">
      <c r="A14" s="101"/>
      <c r="B14" s="40" t="s">
        <v>24</v>
      </c>
      <c r="C14" s="15">
        <v>57</v>
      </c>
      <c r="D14" s="39">
        <v>37630</v>
      </c>
      <c r="E14" s="39">
        <v>1525</v>
      </c>
      <c r="F14" s="29">
        <v>15661</v>
      </c>
      <c r="G14" s="41">
        <v>3</v>
      </c>
      <c r="H14" s="39">
        <v>0</v>
      </c>
      <c r="I14" s="39">
        <v>55</v>
      </c>
      <c r="J14" s="42">
        <v>22</v>
      </c>
      <c r="K14" s="15"/>
      <c r="L14" s="39"/>
      <c r="M14" s="39"/>
      <c r="N14" s="29"/>
      <c r="O14" s="15">
        <v>60</v>
      </c>
      <c r="P14" s="39">
        <v>37630</v>
      </c>
      <c r="Q14" s="39">
        <v>1580</v>
      </c>
      <c r="R14" s="29">
        <v>15683</v>
      </c>
      <c r="S14" s="30">
        <f t="shared" si="0"/>
        <v>54893</v>
      </c>
    </row>
    <row r="15" spans="1:19" x14ac:dyDescent="0.25">
      <c r="A15" s="101"/>
      <c r="B15" s="40" t="s">
        <v>25</v>
      </c>
      <c r="C15" s="15">
        <v>49</v>
      </c>
      <c r="D15" s="39">
        <v>18039</v>
      </c>
      <c r="E15" s="39">
        <v>497</v>
      </c>
      <c r="F15" s="29">
        <v>7414</v>
      </c>
      <c r="G15" s="41">
        <v>1</v>
      </c>
      <c r="H15" s="39">
        <v>0</v>
      </c>
      <c r="I15" s="39">
        <v>9</v>
      </c>
      <c r="J15" s="42">
        <v>4</v>
      </c>
      <c r="K15" s="15">
        <v>2</v>
      </c>
      <c r="L15" s="39">
        <v>0</v>
      </c>
      <c r="M15" s="39">
        <v>0</v>
      </c>
      <c r="N15" s="29">
        <v>3118</v>
      </c>
      <c r="O15" s="15">
        <v>52</v>
      </c>
      <c r="P15" s="39">
        <v>18039</v>
      </c>
      <c r="Q15" s="39">
        <v>506</v>
      </c>
      <c r="R15" s="29">
        <v>10536</v>
      </c>
      <c r="S15" s="30">
        <f t="shared" si="0"/>
        <v>29081</v>
      </c>
    </row>
    <row r="16" spans="1:19" x14ac:dyDescent="0.25">
      <c r="A16" s="101"/>
      <c r="B16" s="40" t="s">
        <v>26</v>
      </c>
      <c r="C16" s="15">
        <v>46</v>
      </c>
      <c r="D16" s="39">
        <v>21813</v>
      </c>
      <c r="E16" s="39">
        <v>488</v>
      </c>
      <c r="F16" s="29">
        <v>8920</v>
      </c>
      <c r="G16" s="41">
        <v>5</v>
      </c>
      <c r="H16" s="39">
        <v>0</v>
      </c>
      <c r="I16" s="39">
        <v>965</v>
      </c>
      <c r="J16" s="42">
        <v>386</v>
      </c>
      <c r="K16" s="15">
        <v>6</v>
      </c>
      <c r="L16" s="39">
        <v>0</v>
      </c>
      <c r="M16" s="39">
        <v>0</v>
      </c>
      <c r="N16" s="29">
        <v>7847</v>
      </c>
      <c r="O16" s="15">
        <v>57</v>
      </c>
      <c r="P16" s="39">
        <v>21813</v>
      </c>
      <c r="Q16" s="39">
        <v>1453</v>
      </c>
      <c r="R16" s="29">
        <v>17153</v>
      </c>
      <c r="S16" s="30">
        <f t="shared" si="0"/>
        <v>40419</v>
      </c>
    </row>
    <row r="17" spans="1:19" ht="15.75" thickBot="1" x14ac:dyDescent="0.3">
      <c r="A17" s="102" t="s">
        <v>52</v>
      </c>
      <c r="B17" s="103"/>
      <c r="C17" s="31">
        <f>C9+C10+C11+C12+C13+C14+C15+C16</f>
        <v>784</v>
      </c>
      <c r="D17" s="31">
        <f t="shared" ref="D17:S17" si="1">D9+D10+D11+D12+D13+D14+D15+D16</f>
        <v>347166</v>
      </c>
      <c r="E17" s="31">
        <f t="shared" si="1"/>
        <v>10013</v>
      </c>
      <c r="F17" s="31">
        <f t="shared" si="1"/>
        <v>142876</v>
      </c>
      <c r="G17" s="31">
        <f t="shared" si="1"/>
        <v>58</v>
      </c>
      <c r="H17" s="31">
        <f t="shared" si="1"/>
        <v>637</v>
      </c>
      <c r="I17" s="31">
        <f t="shared" si="1"/>
        <v>6423</v>
      </c>
      <c r="J17" s="31">
        <f t="shared" si="1"/>
        <v>2823</v>
      </c>
      <c r="K17" s="31">
        <f t="shared" si="1"/>
        <v>21</v>
      </c>
      <c r="L17" s="31">
        <f t="shared" si="1"/>
        <v>0</v>
      </c>
      <c r="M17" s="31">
        <f t="shared" si="1"/>
        <v>0</v>
      </c>
      <c r="N17" s="31">
        <f t="shared" si="1"/>
        <v>29526</v>
      </c>
      <c r="O17" s="31">
        <f t="shared" si="1"/>
        <v>863</v>
      </c>
      <c r="P17" s="31">
        <f t="shared" si="1"/>
        <v>347803</v>
      </c>
      <c r="Q17" s="31">
        <f t="shared" si="1"/>
        <v>16436</v>
      </c>
      <c r="R17" s="31">
        <f t="shared" si="1"/>
        <v>175225</v>
      </c>
      <c r="S17" s="31">
        <f t="shared" si="1"/>
        <v>539464</v>
      </c>
    </row>
    <row r="18" spans="1:19" x14ac:dyDescent="0.25">
      <c r="A18" s="108" t="s">
        <v>28</v>
      </c>
      <c r="B18" s="11" t="s">
        <v>29</v>
      </c>
      <c r="C18" s="12">
        <v>153</v>
      </c>
      <c r="D18" s="13">
        <v>83374</v>
      </c>
      <c r="E18" s="13">
        <v>413</v>
      </c>
      <c r="F18" s="32">
        <v>33516</v>
      </c>
      <c r="G18" s="33">
        <v>6</v>
      </c>
      <c r="H18" s="13">
        <v>29</v>
      </c>
      <c r="I18" s="13">
        <v>1272</v>
      </c>
      <c r="J18" s="34">
        <v>520</v>
      </c>
      <c r="K18" s="12">
        <v>5</v>
      </c>
      <c r="L18" s="13">
        <v>0</v>
      </c>
      <c r="M18" s="13">
        <v>0</v>
      </c>
      <c r="N18" s="32">
        <v>10084</v>
      </c>
      <c r="O18" s="15">
        <v>164</v>
      </c>
      <c r="P18" s="39">
        <v>83403</v>
      </c>
      <c r="Q18" s="39">
        <v>1685</v>
      </c>
      <c r="R18" s="29">
        <v>44120</v>
      </c>
      <c r="S18" s="30">
        <f t="shared" si="0"/>
        <v>129208</v>
      </c>
    </row>
    <row r="19" spans="1:19" x14ac:dyDescent="0.25">
      <c r="A19" s="101"/>
      <c r="B19" s="40" t="s">
        <v>53</v>
      </c>
      <c r="C19" s="15">
        <v>143</v>
      </c>
      <c r="D19" s="39">
        <v>58368</v>
      </c>
      <c r="E19" s="39">
        <v>585</v>
      </c>
      <c r="F19" s="29">
        <v>23585</v>
      </c>
      <c r="G19" s="41">
        <v>3</v>
      </c>
      <c r="H19" s="39">
        <v>12</v>
      </c>
      <c r="I19" s="39">
        <v>703</v>
      </c>
      <c r="J19" s="42">
        <v>285</v>
      </c>
      <c r="K19" s="15">
        <v>1</v>
      </c>
      <c r="L19" s="39">
        <v>0</v>
      </c>
      <c r="M19" s="39">
        <v>0</v>
      </c>
      <c r="N19" s="29">
        <v>1400</v>
      </c>
      <c r="O19" s="15">
        <v>147</v>
      </c>
      <c r="P19" s="39">
        <v>58380</v>
      </c>
      <c r="Q19" s="39">
        <v>1288</v>
      </c>
      <c r="R19" s="29">
        <v>25270</v>
      </c>
      <c r="S19" s="30">
        <f t="shared" si="0"/>
        <v>84938</v>
      </c>
    </row>
    <row r="20" spans="1:19" x14ac:dyDescent="0.25">
      <c r="A20" s="101"/>
      <c r="B20" s="40" t="s">
        <v>31</v>
      </c>
      <c r="C20" s="15">
        <v>229</v>
      </c>
      <c r="D20" s="39">
        <v>108623</v>
      </c>
      <c r="E20" s="39">
        <v>1908</v>
      </c>
      <c r="F20" s="29">
        <v>44216</v>
      </c>
      <c r="G20" s="41">
        <v>12</v>
      </c>
      <c r="H20" s="39">
        <v>5</v>
      </c>
      <c r="I20" s="39">
        <v>361</v>
      </c>
      <c r="J20" s="42">
        <v>147</v>
      </c>
      <c r="K20" s="15">
        <v>8</v>
      </c>
      <c r="L20" s="39">
        <v>0</v>
      </c>
      <c r="M20" s="39">
        <v>0</v>
      </c>
      <c r="N20" s="29">
        <v>7502</v>
      </c>
      <c r="O20" s="15">
        <v>249</v>
      </c>
      <c r="P20" s="39">
        <v>108628</v>
      </c>
      <c r="Q20" s="39">
        <v>2269</v>
      </c>
      <c r="R20" s="29">
        <v>51865</v>
      </c>
      <c r="S20" s="30">
        <f t="shared" si="0"/>
        <v>162762</v>
      </c>
    </row>
    <row r="21" spans="1:19" x14ac:dyDescent="0.25">
      <c r="A21" s="101"/>
      <c r="B21" s="40" t="s">
        <v>32</v>
      </c>
      <c r="C21" s="15">
        <v>106</v>
      </c>
      <c r="D21" s="39">
        <v>52442</v>
      </c>
      <c r="E21" s="39">
        <v>1486</v>
      </c>
      <c r="F21" s="29">
        <v>21576</v>
      </c>
      <c r="G21" s="41">
        <v>8</v>
      </c>
      <c r="H21" s="39">
        <v>10</v>
      </c>
      <c r="I21" s="39">
        <v>2407</v>
      </c>
      <c r="J21" s="42">
        <v>966</v>
      </c>
      <c r="K21" s="15"/>
      <c r="L21" s="39"/>
      <c r="M21" s="39"/>
      <c r="N21" s="29"/>
      <c r="O21" s="15">
        <v>114</v>
      </c>
      <c r="P21" s="39">
        <v>52452</v>
      </c>
      <c r="Q21" s="39">
        <v>3893</v>
      </c>
      <c r="R21" s="29">
        <v>22542</v>
      </c>
      <c r="S21" s="30">
        <f t="shared" si="0"/>
        <v>78887</v>
      </c>
    </row>
    <row r="22" spans="1:19" x14ac:dyDescent="0.25">
      <c r="A22" s="101"/>
      <c r="B22" s="40" t="s">
        <v>33</v>
      </c>
      <c r="C22" s="15">
        <v>213</v>
      </c>
      <c r="D22" s="39">
        <v>87168</v>
      </c>
      <c r="E22" s="39">
        <v>895</v>
      </c>
      <c r="F22" s="29">
        <v>35225</v>
      </c>
      <c r="G22" s="41">
        <v>8</v>
      </c>
      <c r="H22" s="39">
        <v>45</v>
      </c>
      <c r="I22" s="39">
        <v>1103</v>
      </c>
      <c r="J22" s="42">
        <v>459</v>
      </c>
      <c r="K22" s="15">
        <v>6</v>
      </c>
      <c r="L22" s="39">
        <v>0</v>
      </c>
      <c r="M22" s="39">
        <v>0</v>
      </c>
      <c r="N22" s="29">
        <v>1643</v>
      </c>
      <c r="O22" s="15">
        <v>227</v>
      </c>
      <c r="P22" s="39">
        <v>87213</v>
      </c>
      <c r="Q22" s="39">
        <v>1998</v>
      </c>
      <c r="R22" s="29">
        <v>37327</v>
      </c>
      <c r="S22" s="30">
        <f t="shared" si="0"/>
        <v>126538</v>
      </c>
    </row>
    <row r="23" spans="1:19" x14ac:dyDescent="0.25">
      <c r="A23" s="101"/>
      <c r="B23" s="40" t="s">
        <v>34</v>
      </c>
      <c r="C23" s="15">
        <v>149</v>
      </c>
      <c r="D23" s="39">
        <v>43191</v>
      </c>
      <c r="E23" s="39">
        <v>1001</v>
      </c>
      <c r="F23" s="29">
        <v>17680</v>
      </c>
      <c r="G23" s="41">
        <v>10</v>
      </c>
      <c r="H23" s="39">
        <v>12</v>
      </c>
      <c r="I23" s="39">
        <v>759</v>
      </c>
      <c r="J23" s="42">
        <v>307</v>
      </c>
      <c r="K23" s="15">
        <v>1</v>
      </c>
      <c r="L23" s="39">
        <v>0</v>
      </c>
      <c r="M23" s="39">
        <v>0</v>
      </c>
      <c r="N23" s="29">
        <v>412</v>
      </c>
      <c r="O23" s="15">
        <v>160</v>
      </c>
      <c r="P23" s="39">
        <v>43203</v>
      </c>
      <c r="Q23" s="39">
        <v>1760</v>
      </c>
      <c r="R23" s="29">
        <v>18399</v>
      </c>
      <c r="S23" s="30">
        <f t="shared" si="0"/>
        <v>63362</v>
      </c>
    </row>
    <row r="24" spans="1:19" ht="15.75" thickBot="1" x14ac:dyDescent="0.3">
      <c r="A24" s="109" t="s">
        <v>54</v>
      </c>
      <c r="B24" s="110"/>
      <c r="C24" s="43">
        <f>C18+C19+C20+C21+C22+C23</f>
        <v>993</v>
      </c>
      <c r="D24" s="43">
        <f t="shared" ref="D24:S24" si="2">D18+D19+D20+D21+D22+D23</f>
        <v>433166</v>
      </c>
      <c r="E24" s="43">
        <f t="shared" si="2"/>
        <v>6288</v>
      </c>
      <c r="F24" s="43">
        <f t="shared" si="2"/>
        <v>175798</v>
      </c>
      <c r="G24" s="43">
        <f t="shared" si="2"/>
        <v>47</v>
      </c>
      <c r="H24" s="43">
        <f t="shared" si="2"/>
        <v>113</v>
      </c>
      <c r="I24" s="43">
        <f t="shared" si="2"/>
        <v>6605</v>
      </c>
      <c r="J24" s="43">
        <f t="shared" si="2"/>
        <v>2684</v>
      </c>
      <c r="K24" s="43">
        <f t="shared" si="2"/>
        <v>21</v>
      </c>
      <c r="L24" s="43">
        <f t="shared" si="2"/>
        <v>0</v>
      </c>
      <c r="M24" s="43">
        <f t="shared" si="2"/>
        <v>0</v>
      </c>
      <c r="N24" s="43">
        <f t="shared" si="2"/>
        <v>21041</v>
      </c>
      <c r="O24" s="43">
        <f t="shared" si="2"/>
        <v>1061</v>
      </c>
      <c r="P24" s="43">
        <f t="shared" si="2"/>
        <v>433279</v>
      </c>
      <c r="Q24" s="43">
        <f t="shared" si="2"/>
        <v>12893</v>
      </c>
      <c r="R24" s="43">
        <f t="shared" si="2"/>
        <v>199523</v>
      </c>
      <c r="S24" s="43">
        <f t="shared" si="2"/>
        <v>645695</v>
      </c>
    </row>
    <row r="25" spans="1:19" x14ac:dyDescent="0.25">
      <c r="A25" s="100" t="s">
        <v>36</v>
      </c>
      <c r="B25" s="23" t="s">
        <v>37</v>
      </c>
      <c r="C25" s="24">
        <v>112</v>
      </c>
      <c r="D25" s="25">
        <v>113871</v>
      </c>
      <c r="E25" s="25">
        <v>1554</v>
      </c>
      <c r="F25" s="26">
        <v>46170</v>
      </c>
      <c r="G25" s="27">
        <v>4</v>
      </c>
      <c r="H25" s="25">
        <v>47</v>
      </c>
      <c r="I25" s="25">
        <v>383</v>
      </c>
      <c r="J25" s="28">
        <v>172</v>
      </c>
      <c r="K25" s="24">
        <v>4</v>
      </c>
      <c r="L25" s="25">
        <v>0</v>
      </c>
      <c r="M25" s="25">
        <v>0</v>
      </c>
      <c r="N25" s="26">
        <v>4771</v>
      </c>
      <c r="O25" s="15">
        <v>120</v>
      </c>
      <c r="P25" s="39">
        <v>113918</v>
      </c>
      <c r="Q25" s="39">
        <v>1937</v>
      </c>
      <c r="R25" s="42">
        <v>51113</v>
      </c>
      <c r="S25" s="30">
        <f t="shared" si="0"/>
        <v>166968</v>
      </c>
    </row>
    <row r="26" spans="1:19" x14ac:dyDescent="0.25">
      <c r="A26" s="101"/>
      <c r="B26" s="40" t="s">
        <v>38</v>
      </c>
      <c r="C26" s="15">
        <v>49</v>
      </c>
      <c r="D26" s="39">
        <v>32059</v>
      </c>
      <c r="E26" s="39">
        <v>369</v>
      </c>
      <c r="F26" s="29">
        <v>12970</v>
      </c>
      <c r="G26" s="41">
        <v>1</v>
      </c>
      <c r="H26" s="39">
        <v>20</v>
      </c>
      <c r="I26" s="39">
        <v>128</v>
      </c>
      <c r="J26" s="42">
        <v>59</v>
      </c>
      <c r="K26" s="15">
        <v>1</v>
      </c>
      <c r="L26" s="39">
        <v>0</v>
      </c>
      <c r="M26" s="39">
        <v>0</v>
      </c>
      <c r="N26" s="29">
        <v>66</v>
      </c>
      <c r="O26" s="15">
        <v>51</v>
      </c>
      <c r="P26" s="39">
        <v>32079</v>
      </c>
      <c r="Q26" s="39">
        <v>497</v>
      </c>
      <c r="R26" s="29">
        <v>13095</v>
      </c>
      <c r="S26" s="30">
        <f t="shared" si="0"/>
        <v>45671</v>
      </c>
    </row>
    <row r="27" spans="1:19" x14ac:dyDescent="0.25">
      <c r="A27" s="101"/>
      <c r="B27" s="40" t="s">
        <v>39</v>
      </c>
      <c r="C27" s="15">
        <v>97</v>
      </c>
      <c r="D27" s="39">
        <v>53438</v>
      </c>
      <c r="E27" s="39">
        <v>795</v>
      </c>
      <c r="F27" s="29">
        <v>21689</v>
      </c>
      <c r="G27" s="41">
        <v>5</v>
      </c>
      <c r="H27" s="39">
        <v>0</v>
      </c>
      <c r="I27" s="39">
        <v>41</v>
      </c>
      <c r="J27" s="42">
        <v>16</v>
      </c>
      <c r="K27" s="15">
        <v>2</v>
      </c>
      <c r="L27" s="39">
        <v>0</v>
      </c>
      <c r="M27" s="39">
        <v>0</v>
      </c>
      <c r="N27" s="29">
        <v>60</v>
      </c>
      <c r="O27" s="15">
        <v>104</v>
      </c>
      <c r="P27" s="39">
        <v>53438</v>
      </c>
      <c r="Q27" s="39">
        <v>836</v>
      </c>
      <c r="R27" s="29">
        <v>21765</v>
      </c>
      <c r="S27" s="30">
        <f t="shared" si="0"/>
        <v>76039</v>
      </c>
    </row>
    <row r="28" spans="1:19" x14ac:dyDescent="0.25">
      <c r="A28" s="101"/>
      <c r="B28" s="40" t="s">
        <v>40</v>
      </c>
      <c r="C28" s="15">
        <v>86</v>
      </c>
      <c r="D28" s="39">
        <v>51121</v>
      </c>
      <c r="E28" s="39">
        <v>780</v>
      </c>
      <c r="F28" s="29">
        <v>20754</v>
      </c>
      <c r="G28" s="41">
        <v>6</v>
      </c>
      <c r="H28" s="39">
        <v>80</v>
      </c>
      <c r="I28" s="39">
        <v>556</v>
      </c>
      <c r="J28" s="42">
        <v>255</v>
      </c>
      <c r="K28" s="15">
        <v>1</v>
      </c>
      <c r="L28" s="39">
        <v>0</v>
      </c>
      <c r="M28" s="39">
        <v>0</v>
      </c>
      <c r="N28" s="29">
        <v>4417</v>
      </c>
      <c r="O28" s="15">
        <v>93</v>
      </c>
      <c r="P28" s="39">
        <v>51201</v>
      </c>
      <c r="Q28" s="39">
        <v>1336</v>
      </c>
      <c r="R28" s="29">
        <v>25426</v>
      </c>
      <c r="S28" s="30">
        <f t="shared" si="0"/>
        <v>77963</v>
      </c>
    </row>
    <row r="29" spans="1:19" x14ac:dyDescent="0.25">
      <c r="A29" s="101"/>
      <c r="B29" s="40" t="s">
        <v>41</v>
      </c>
      <c r="C29" s="15">
        <v>180</v>
      </c>
      <c r="D29" s="39">
        <v>110610</v>
      </c>
      <c r="E29" s="39">
        <v>1699</v>
      </c>
      <c r="F29" s="29">
        <v>44922</v>
      </c>
      <c r="G29" s="41">
        <v>11</v>
      </c>
      <c r="H29" s="39">
        <v>87</v>
      </c>
      <c r="I29" s="39">
        <v>955</v>
      </c>
      <c r="J29" s="42">
        <v>417</v>
      </c>
      <c r="K29" s="15">
        <v>5</v>
      </c>
      <c r="L29" s="39">
        <v>0</v>
      </c>
      <c r="M29" s="39">
        <v>0</v>
      </c>
      <c r="N29" s="29">
        <v>1529</v>
      </c>
      <c r="O29" s="15">
        <v>196</v>
      </c>
      <c r="P29" s="39">
        <v>110697</v>
      </c>
      <c r="Q29" s="39">
        <v>2654</v>
      </c>
      <c r="R29" s="29">
        <v>46868</v>
      </c>
      <c r="S29" s="30">
        <f t="shared" si="0"/>
        <v>160219</v>
      </c>
    </row>
    <row r="30" spans="1:19" x14ac:dyDescent="0.25">
      <c r="A30" s="101"/>
      <c r="B30" s="40" t="s">
        <v>42</v>
      </c>
      <c r="C30" s="15">
        <v>36</v>
      </c>
      <c r="D30" s="39">
        <v>20652</v>
      </c>
      <c r="E30" s="39">
        <v>400</v>
      </c>
      <c r="F30" s="29">
        <v>8423</v>
      </c>
      <c r="G30" s="41">
        <v>3</v>
      </c>
      <c r="H30" s="39">
        <v>0</v>
      </c>
      <c r="I30" s="39">
        <v>94</v>
      </c>
      <c r="J30" s="42">
        <v>37</v>
      </c>
      <c r="K30" s="15">
        <v>1</v>
      </c>
      <c r="L30" s="39">
        <v>0</v>
      </c>
      <c r="M30" s="39">
        <v>0</v>
      </c>
      <c r="N30" s="29">
        <v>4200</v>
      </c>
      <c r="O30" s="15">
        <v>40</v>
      </c>
      <c r="P30" s="39">
        <v>20652</v>
      </c>
      <c r="Q30" s="39">
        <v>494</v>
      </c>
      <c r="R30" s="29">
        <v>12660</v>
      </c>
      <c r="S30" s="30">
        <f t="shared" si="0"/>
        <v>33806</v>
      </c>
    </row>
    <row r="31" spans="1:19" x14ac:dyDescent="0.25">
      <c r="A31" s="101"/>
      <c r="B31" s="40" t="s">
        <v>43</v>
      </c>
      <c r="C31" s="15">
        <v>79</v>
      </c>
      <c r="D31" s="39">
        <v>32538</v>
      </c>
      <c r="E31" s="39">
        <v>1445</v>
      </c>
      <c r="F31" s="29">
        <v>13594</v>
      </c>
      <c r="G31" s="41">
        <v>5</v>
      </c>
      <c r="H31" s="39">
        <v>15</v>
      </c>
      <c r="I31" s="39">
        <v>287</v>
      </c>
      <c r="J31" s="42">
        <v>122</v>
      </c>
      <c r="K31" s="15">
        <v>2</v>
      </c>
      <c r="L31" s="39">
        <v>0</v>
      </c>
      <c r="M31" s="39">
        <v>0</v>
      </c>
      <c r="N31" s="29">
        <v>1704</v>
      </c>
      <c r="O31" s="15">
        <v>86</v>
      </c>
      <c r="P31" s="39">
        <v>32553</v>
      </c>
      <c r="Q31" s="39">
        <v>1732</v>
      </c>
      <c r="R31" s="29">
        <v>15420</v>
      </c>
      <c r="S31" s="30">
        <f t="shared" si="0"/>
        <v>49705</v>
      </c>
    </row>
    <row r="32" spans="1:19" ht="15.75" thickBot="1" x14ac:dyDescent="0.3">
      <c r="A32" s="102" t="s">
        <v>55</v>
      </c>
      <c r="B32" s="103"/>
      <c r="C32" s="31">
        <f>C25+C26+C27+C28+C29+C30+C31</f>
        <v>639</v>
      </c>
      <c r="D32" s="31">
        <f t="shared" ref="D32:S32" si="3">D25+D26+D27+D28+D29+D30+D31</f>
        <v>414289</v>
      </c>
      <c r="E32" s="31">
        <f t="shared" si="3"/>
        <v>7042</v>
      </c>
      <c r="F32" s="31">
        <f t="shared" si="3"/>
        <v>168522</v>
      </c>
      <c r="G32" s="31">
        <f t="shared" si="3"/>
        <v>35</v>
      </c>
      <c r="H32" s="31">
        <f t="shared" si="3"/>
        <v>249</v>
      </c>
      <c r="I32" s="31">
        <f t="shared" si="3"/>
        <v>2444</v>
      </c>
      <c r="J32" s="31">
        <f t="shared" si="3"/>
        <v>1078</v>
      </c>
      <c r="K32" s="31">
        <f t="shared" si="3"/>
        <v>16</v>
      </c>
      <c r="L32" s="31">
        <f t="shared" si="3"/>
        <v>0</v>
      </c>
      <c r="M32" s="31">
        <f t="shared" si="3"/>
        <v>0</v>
      </c>
      <c r="N32" s="31">
        <f t="shared" si="3"/>
        <v>16747</v>
      </c>
      <c r="O32" s="31">
        <f t="shared" si="3"/>
        <v>690</v>
      </c>
      <c r="P32" s="31">
        <f t="shared" si="3"/>
        <v>414538</v>
      </c>
      <c r="Q32" s="31">
        <f t="shared" si="3"/>
        <v>9486</v>
      </c>
      <c r="R32" s="31">
        <f t="shared" si="3"/>
        <v>186347</v>
      </c>
      <c r="S32" s="31">
        <f t="shared" si="3"/>
        <v>610371</v>
      </c>
    </row>
    <row r="33" spans="1:19" ht="15.75" thickBot="1" x14ac:dyDescent="0.3">
      <c r="A33" s="104" t="s">
        <v>45</v>
      </c>
      <c r="B33" s="105"/>
      <c r="C33" s="35">
        <f>C17+C24+C32</f>
        <v>2416</v>
      </c>
      <c r="D33" s="35">
        <f t="shared" ref="D33:S33" si="4">D17+D24+D32</f>
        <v>1194621</v>
      </c>
      <c r="E33" s="35">
        <f t="shared" si="4"/>
        <v>23343</v>
      </c>
      <c r="F33" s="35">
        <f t="shared" si="4"/>
        <v>487196</v>
      </c>
      <c r="G33" s="35">
        <f t="shared" si="4"/>
        <v>140</v>
      </c>
      <c r="H33" s="35">
        <f t="shared" si="4"/>
        <v>999</v>
      </c>
      <c r="I33" s="35">
        <f t="shared" si="4"/>
        <v>15472</v>
      </c>
      <c r="J33" s="35">
        <f t="shared" si="4"/>
        <v>6585</v>
      </c>
      <c r="K33" s="35">
        <f t="shared" si="4"/>
        <v>58</v>
      </c>
      <c r="L33" s="35">
        <f t="shared" si="4"/>
        <v>0</v>
      </c>
      <c r="M33" s="35">
        <f t="shared" si="4"/>
        <v>0</v>
      </c>
      <c r="N33" s="35">
        <f t="shared" si="4"/>
        <v>67314</v>
      </c>
      <c r="O33" s="35">
        <f t="shared" si="4"/>
        <v>2614</v>
      </c>
      <c r="P33" s="35">
        <f t="shared" si="4"/>
        <v>1195620</v>
      </c>
      <c r="Q33" s="35">
        <f t="shared" si="4"/>
        <v>38815</v>
      </c>
      <c r="R33" s="35">
        <f t="shared" si="4"/>
        <v>561095</v>
      </c>
      <c r="S33" s="35">
        <f t="shared" si="4"/>
        <v>1795530</v>
      </c>
    </row>
  </sheetData>
  <mergeCells count="24">
    <mergeCell ref="A25:A31"/>
    <mergeCell ref="A32:B32"/>
    <mergeCell ref="A33:B33"/>
    <mergeCell ref="S7:S8"/>
    <mergeCell ref="A9:A16"/>
    <mergeCell ref="A17:B17"/>
    <mergeCell ref="A18:A23"/>
    <mergeCell ref="A24:B24"/>
    <mergeCell ref="A3:B4"/>
    <mergeCell ref="C3:S3"/>
    <mergeCell ref="C4:S4"/>
    <mergeCell ref="A6:A8"/>
    <mergeCell ref="B6:B8"/>
    <mergeCell ref="C6:F6"/>
    <mergeCell ref="G6:J6"/>
    <mergeCell ref="K6:N6"/>
    <mergeCell ref="O6:S6"/>
    <mergeCell ref="C7:C8"/>
    <mergeCell ref="D7:F7"/>
    <mergeCell ref="G7:G8"/>
    <mergeCell ref="H7:J7"/>
    <mergeCell ref="L7:N7"/>
    <mergeCell ref="O7:O8"/>
    <mergeCell ref="P7:R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4"/>
  <sheetViews>
    <sheetView zoomScaleNormal="100" workbookViewId="0">
      <selection activeCell="A2" sqref="A2"/>
    </sheetView>
  </sheetViews>
  <sheetFormatPr baseColWidth="10" defaultColWidth="9.140625" defaultRowHeight="12.75" x14ac:dyDescent="0.2"/>
  <cols>
    <col min="1" max="1" width="11.42578125" style="48"/>
    <col min="2" max="2" width="18.140625" style="48" bestFit="1" customWidth="1"/>
    <col min="3" max="4" width="11.5703125" style="48" bestFit="1" customWidth="1"/>
    <col min="5" max="6" width="11.7109375" style="48" bestFit="1" customWidth="1"/>
    <col min="7" max="12" width="11.5703125" style="48" bestFit="1" customWidth="1"/>
    <col min="13" max="14" width="11.7109375" style="48" bestFit="1" customWidth="1"/>
    <col min="15" max="1025" width="11.42578125" style="48"/>
    <col min="1026" max="16384" width="9.140625" style="49"/>
  </cols>
  <sheetData>
    <row r="2" spans="1:14" ht="13.5" thickBot="1" x14ac:dyDescent="0.25"/>
    <row r="3" spans="1:14" x14ac:dyDescent="0.2">
      <c r="A3" s="111" t="s">
        <v>92</v>
      </c>
      <c r="B3" s="112"/>
      <c r="C3" s="115" t="s">
        <v>56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4" ht="13.5" thickBot="1" x14ac:dyDescent="0.25">
      <c r="A4" s="113"/>
      <c r="B4" s="114"/>
      <c r="C4" s="118" t="s">
        <v>6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</row>
    <row r="5" spans="1:14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7.25" customHeight="1" x14ac:dyDescent="0.2">
      <c r="A6" s="121" t="s">
        <v>87</v>
      </c>
      <c r="B6" s="122" t="s">
        <v>88</v>
      </c>
      <c r="C6" s="122" t="s">
        <v>57</v>
      </c>
      <c r="D6" s="122"/>
      <c r="E6" s="122"/>
      <c r="F6" s="122"/>
      <c r="G6" s="122"/>
      <c r="H6" s="122"/>
      <c r="I6" s="122"/>
      <c r="J6" s="122"/>
      <c r="K6" s="122" t="s">
        <v>58</v>
      </c>
      <c r="L6" s="122"/>
      <c r="M6" s="122"/>
      <c r="N6" s="122"/>
    </row>
    <row r="7" spans="1:14" x14ac:dyDescent="0.2">
      <c r="A7" s="121"/>
      <c r="B7" s="122"/>
      <c r="C7" s="122" t="s">
        <v>11</v>
      </c>
      <c r="D7" s="122"/>
      <c r="E7" s="122"/>
      <c r="F7" s="122"/>
      <c r="G7" s="122" t="s">
        <v>59</v>
      </c>
      <c r="H7" s="123"/>
      <c r="I7" s="123"/>
      <c r="J7" s="123"/>
      <c r="K7" s="122"/>
      <c r="L7" s="122"/>
      <c r="M7" s="122"/>
      <c r="N7" s="122"/>
    </row>
    <row r="8" spans="1:14" x14ac:dyDescent="0.2">
      <c r="A8" s="121"/>
      <c r="B8" s="122"/>
      <c r="C8" s="121" t="s">
        <v>60</v>
      </c>
      <c r="D8" s="122" t="s">
        <v>14</v>
      </c>
      <c r="E8" s="122"/>
      <c r="F8" s="122"/>
      <c r="G8" s="121" t="s">
        <v>60</v>
      </c>
      <c r="H8" s="122" t="s">
        <v>14</v>
      </c>
      <c r="I8" s="122"/>
      <c r="J8" s="122"/>
      <c r="K8" s="121" t="s">
        <v>60</v>
      </c>
      <c r="L8" s="122" t="s">
        <v>14</v>
      </c>
      <c r="M8" s="122"/>
      <c r="N8" s="122"/>
    </row>
    <row r="9" spans="1:14" x14ac:dyDescent="0.2">
      <c r="A9" s="121"/>
      <c r="B9" s="122"/>
      <c r="C9" s="124"/>
      <c r="D9" s="51" t="s">
        <v>61</v>
      </c>
      <c r="E9" s="51" t="s">
        <v>11</v>
      </c>
      <c r="F9" s="51" t="s">
        <v>12</v>
      </c>
      <c r="G9" s="124"/>
      <c r="H9" s="51" t="s">
        <v>61</v>
      </c>
      <c r="I9" s="51" t="s">
        <v>11</v>
      </c>
      <c r="J9" s="51" t="s">
        <v>12</v>
      </c>
      <c r="K9" s="124"/>
      <c r="L9" s="51" t="s">
        <v>61</v>
      </c>
      <c r="M9" s="51" t="s">
        <v>11</v>
      </c>
      <c r="N9" s="51" t="s">
        <v>12</v>
      </c>
    </row>
    <row r="10" spans="1:14" x14ac:dyDescent="0.2">
      <c r="A10" s="127" t="s">
        <v>18</v>
      </c>
      <c r="B10" s="52" t="s">
        <v>62</v>
      </c>
      <c r="C10" s="53">
        <v>5</v>
      </c>
      <c r="D10" s="53"/>
      <c r="E10" s="53">
        <v>18103</v>
      </c>
      <c r="F10" s="54">
        <f>D10+E10</f>
        <v>18103</v>
      </c>
      <c r="G10" s="53">
        <v>6</v>
      </c>
      <c r="H10" s="53">
        <v>2379</v>
      </c>
      <c r="I10" s="53">
        <v>4689</v>
      </c>
      <c r="J10" s="54">
        <f t="shared" ref="J10:J32" si="0">H10+I10</f>
        <v>7068</v>
      </c>
      <c r="K10" s="53">
        <v>11</v>
      </c>
      <c r="L10" s="53">
        <v>2379</v>
      </c>
      <c r="M10" s="53">
        <v>22792</v>
      </c>
      <c r="N10" s="54">
        <f t="shared" ref="N10:N32" si="1">L10+M10</f>
        <v>25171</v>
      </c>
    </row>
    <row r="11" spans="1:14" x14ac:dyDescent="0.2">
      <c r="A11" s="128"/>
      <c r="B11" s="52" t="s">
        <v>63</v>
      </c>
      <c r="C11" s="53">
        <v>22</v>
      </c>
      <c r="D11" s="53"/>
      <c r="E11" s="53">
        <v>44854</v>
      </c>
      <c r="F11" s="54">
        <f t="shared" ref="F11:F32" si="2">D11+E11</f>
        <v>44854</v>
      </c>
      <c r="G11" s="53">
        <v>8</v>
      </c>
      <c r="H11" s="53">
        <v>1830</v>
      </c>
      <c r="I11" s="53">
        <v>3570</v>
      </c>
      <c r="J11" s="54">
        <f t="shared" si="0"/>
        <v>5400</v>
      </c>
      <c r="K11" s="53">
        <v>30</v>
      </c>
      <c r="L11" s="53">
        <v>1830</v>
      </c>
      <c r="M11" s="53">
        <v>48424</v>
      </c>
      <c r="N11" s="54">
        <f t="shared" si="1"/>
        <v>50254</v>
      </c>
    </row>
    <row r="12" spans="1:14" x14ac:dyDescent="0.2">
      <c r="A12" s="128"/>
      <c r="B12" s="52" t="s">
        <v>64</v>
      </c>
      <c r="C12" s="53">
        <v>112</v>
      </c>
      <c r="D12" s="53"/>
      <c r="E12" s="53">
        <v>242379</v>
      </c>
      <c r="F12" s="54">
        <f t="shared" si="2"/>
        <v>242379</v>
      </c>
      <c r="G12" s="53">
        <v>38</v>
      </c>
      <c r="H12" s="53">
        <v>27646</v>
      </c>
      <c r="I12" s="53">
        <v>17873</v>
      </c>
      <c r="J12" s="54">
        <f t="shared" si="0"/>
        <v>45519</v>
      </c>
      <c r="K12" s="53">
        <v>150</v>
      </c>
      <c r="L12" s="53">
        <v>27646</v>
      </c>
      <c r="M12" s="53">
        <v>260252</v>
      </c>
      <c r="N12" s="54">
        <f t="shared" si="1"/>
        <v>287898</v>
      </c>
    </row>
    <row r="13" spans="1:14" x14ac:dyDescent="0.2">
      <c r="A13" s="128"/>
      <c r="B13" s="52" t="s">
        <v>65</v>
      </c>
      <c r="C13" s="53">
        <v>463</v>
      </c>
      <c r="D13" s="53"/>
      <c r="E13" s="53">
        <v>1373054</v>
      </c>
      <c r="F13" s="54">
        <f t="shared" si="2"/>
        <v>1373054</v>
      </c>
      <c r="G13" s="53">
        <v>36</v>
      </c>
      <c r="H13" s="53">
        <v>49116</v>
      </c>
      <c r="I13" s="53">
        <v>13945</v>
      </c>
      <c r="J13" s="54">
        <f t="shared" si="0"/>
        <v>63061</v>
      </c>
      <c r="K13" s="53">
        <v>499</v>
      </c>
      <c r="L13" s="53">
        <v>49116</v>
      </c>
      <c r="M13" s="53">
        <v>1386999</v>
      </c>
      <c r="N13" s="54">
        <f t="shared" si="1"/>
        <v>1436115</v>
      </c>
    </row>
    <row r="14" spans="1:14" x14ac:dyDescent="0.2">
      <c r="A14" s="128"/>
      <c r="B14" s="52" t="s">
        <v>66</v>
      </c>
      <c r="C14" s="53">
        <v>181</v>
      </c>
      <c r="D14" s="53"/>
      <c r="E14" s="53">
        <v>375434</v>
      </c>
      <c r="F14" s="54">
        <f t="shared" si="2"/>
        <v>375434</v>
      </c>
      <c r="G14" s="53">
        <v>27</v>
      </c>
      <c r="H14" s="53">
        <v>19553</v>
      </c>
      <c r="I14" s="53">
        <v>6840</v>
      </c>
      <c r="J14" s="54">
        <f t="shared" si="0"/>
        <v>26393</v>
      </c>
      <c r="K14" s="53">
        <v>208</v>
      </c>
      <c r="L14" s="53">
        <v>19553</v>
      </c>
      <c r="M14" s="53">
        <v>382274</v>
      </c>
      <c r="N14" s="54">
        <f t="shared" si="1"/>
        <v>401827</v>
      </c>
    </row>
    <row r="15" spans="1:14" x14ac:dyDescent="0.2">
      <c r="A15" s="128"/>
      <c r="B15" s="52" t="s">
        <v>67</v>
      </c>
      <c r="C15" s="53">
        <v>334</v>
      </c>
      <c r="D15" s="53"/>
      <c r="E15" s="53">
        <v>933001</v>
      </c>
      <c r="F15" s="54">
        <f t="shared" si="2"/>
        <v>933001</v>
      </c>
      <c r="G15" s="53">
        <v>28</v>
      </c>
      <c r="H15" s="53">
        <v>59979</v>
      </c>
      <c r="I15" s="53">
        <v>55281</v>
      </c>
      <c r="J15" s="54">
        <f t="shared" si="0"/>
        <v>115260</v>
      </c>
      <c r="K15" s="53">
        <v>362</v>
      </c>
      <c r="L15" s="53">
        <v>59979</v>
      </c>
      <c r="M15" s="53">
        <v>988282</v>
      </c>
      <c r="N15" s="54">
        <f t="shared" si="1"/>
        <v>1048261</v>
      </c>
    </row>
    <row r="16" spans="1:14" x14ac:dyDescent="0.2">
      <c r="A16" s="128"/>
      <c r="B16" s="52" t="s">
        <v>68</v>
      </c>
      <c r="C16" s="53">
        <v>518</v>
      </c>
      <c r="D16" s="53"/>
      <c r="E16" s="53">
        <v>1017402</v>
      </c>
      <c r="F16" s="54">
        <f t="shared" si="2"/>
        <v>1017402</v>
      </c>
      <c r="G16" s="53">
        <v>50</v>
      </c>
      <c r="H16" s="53">
        <v>47705</v>
      </c>
      <c r="I16" s="53">
        <v>11123</v>
      </c>
      <c r="J16" s="54">
        <f t="shared" si="0"/>
        <v>58828</v>
      </c>
      <c r="K16" s="53">
        <v>568</v>
      </c>
      <c r="L16" s="53">
        <v>47705</v>
      </c>
      <c r="M16" s="53">
        <v>1028525</v>
      </c>
      <c r="N16" s="54">
        <f t="shared" si="1"/>
        <v>1076230</v>
      </c>
    </row>
    <row r="17" spans="1:14" x14ac:dyDescent="0.2">
      <c r="A17" s="128"/>
      <c r="B17" s="52" t="s">
        <v>69</v>
      </c>
      <c r="C17" s="53">
        <v>339</v>
      </c>
      <c r="D17" s="53"/>
      <c r="E17" s="53">
        <v>855718</v>
      </c>
      <c r="F17" s="54">
        <f t="shared" si="2"/>
        <v>855718</v>
      </c>
      <c r="G17" s="53">
        <v>22</v>
      </c>
      <c r="H17" s="53">
        <v>33020</v>
      </c>
      <c r="I17" s="53">
        <v>11056</v>
      </c>
      <c r="J17" s="54">
        <f t="shared" si="0"/>
        <v>44076</v>
      </c>
      <c r="K17" s="53">
        <v>361</v>
      </c>
      <c r="L17" s="53">
        <v>33020</v>
      </c>
      <c r="M17" s="53">
        <v>866774</v>
      </c>
      <c r="N17" s="54">
        <f t="shared" si="1"/>
        <v>899794</v>
      </c>
    </row>
    <row r="18" spans="1:14" x14ac:dyDescent="0.2">
      <c r="A18" s="125" t="s">
        <v>18</v>
      </c>
      <c r="B18" s="125"/>
      <c r="C18" s="55">
        <f>SUM(C10:C17)</f>
        <v>1974</v>
      </c>
      <c r="D18" s="55">
        <f t="shared" ref="D18:N18" si="3">SUM(D10:D17)</f>
        <v>0</v>
      </c>
      <c r="E18" s="55">
        <f t="shared" si="3"/>
        <v>4859945</v>
      </c>
      <c r="F18" s="55">
        <f t="shared" si="3"/>
        <v>4859945</v>
      </c>
      <c r="G18" s="55">
        <f t="shared" si="3"/>
        <v>215</v>
      </c>
      <c r="H18" s="55">
        <f t="shared" si="3"/>
        <v>241228</v>
      </c>
      <c r="I18" s="55">
        <f t="shared" si="3"/>
        <v>124377</v>
      </c>
      <c r="J18" s="55">
        <f t="shared" si="3"/>
        <v>365605</v>
      </c>
      <c r="K18" s="55">
        <f t="shared" si="3"/>
        <v>2189</v>
      </c>
      <c r="L18" s="55">
        <f t="shared" si="3"/>
        <v>241228</v>
      </c>
      <c r="M18" s="55">
        <f t="shared" si="3"/>
        <v>4984322</v>
      </c>
      <c r="N18" s="55">
        <f t="shared" si="3"/>
        <v>5225550</v>
      </c>
    </row>
    <row r="19" spans="1:14" x14ac:dyDescent="0.2">
      <c r="A19" s="127" t="s">
        <v>28</v>
      </c>
      <c r="B19" s="52" t="s">
        <v>70</v>
      </c>
      <c r="C19" s="53">
        <v>223</v>
      </c>
      <c r="D19" s="53"/>
      <c r="E19" s="53">
        <v>478271</v>
      </c>
      <c r="F19" s="54">
        <f t="shared" si="2"/>
        <v>478271</v>
      </c>
      <c r="G19" s="53">
        <v>13</v>
      </c>
      <c r="H19" s="53">
        <v>9310</v>
      </c>
      <c r="I19" s="53">
        <v>4261</v>
      </c>
      <c r="J19" s="54">
        <f t="shared" si="0"/>
        <v>13571</v>
      </c>
      <c r="K19" s="53">
        <v>236</v>
      </c>
      <c r="L19" s="53">
        <v>9310</v>
      </c>
      <c r="M19" s="53">
        <v>482532</v>
      </c>
      <c r="N19" s="54">
        <f t="shared" si="1"/>
        <v>491842</v>
      </c>
    </row>
    <row r="20" spans="1:14" x14ac:dyDescent="0.2">
      <c r="A20" s="128"/>
      <c r="B20" s="52" t="s">
        <v>71</v>
      </c>
      <c r="C20" s="53">
        <v>25</v>
      </c>
      <c r="D20" s="53"/>
      <c r="E20" s="53">
        <v>61283</v>
      </c>
      <c r="F20" s="54">
        <f t="shared" si="2"/>
        <v>61283</v>
      </c>
      <c r="G20" s="53">
        <v>3</v>
      </c>
      <c r="H20" s="53">
        <v>3531</v>
      </c>
      <c r="I20" s="53"/>
      <c r="J20" s="54">
        <f t="shared" si="0"/>
        <v>3531</v>
      </c>
      <c r="K20" s="53">
        <v>28</v>
      </c>
      <c r="L20" s="53">
        <v>3531</v>
      </c>
      <c r="M20" s="53">
        <v>61283</v>
      </c>
      <c r="N20" s="54">
        <f t="shared" si="1"/>
        <v>64814</v>
      </c>
    </row>
    <row r="21" spans="1:14" x14ac:dyDescent="0.2">
      <c r="A21" s="128"/>
      <c r="B21" s="52" t="s">
        <v>72</v>
      </c>
      <c r="C21" s="53">
        <v>374</v>
      </c>
      <c r="D21" s="53"/>
      <c r="E21" s="53">
        <v>668185</v>
      </c>
      <c r="F21" s="54">
        <f t="shared" si="2"/>
        <v>668185</v>
      </c>
      <c r="G21" s="53">
        <v>78</v>
      </c>
      <c r="H21" s="53">
        <v>51878</v>
      </c>
      <c r="I21" s="53">
        <v>42583</v>
      </c>
      <c r="J21" s="54">
        <f t="shared" si="0"/>
        <v>94461</v>
      </c>
      <c r="K21" s="53">
        <v>452</v>
      </c>
      <c r="L21" s="53">
        <v>51878</v>
      </c>
      <c r="M21" s="53">
        <v>710768</v>
      </c>
      <c r="N21" s="54">
        <f t="shared" si="1"/>
        <v>762646</v>
      </c>
    </row>
    <row r="22" spans="1:14" x14ac:dyDescent="0.2">
      <c r="A22" s="128"/>
      <c r="B22" s="52" t="s">
        <v>73</v>
      </c>
      <c r="C22" s="53">
        <v>6</v>
      </c>
      <c r="D22" s="53"/>
      <c r="E22" s="53">
        <v>15650</v>
      </c>
      <c r="F22" s="54">
        <f t="shared" si="2"/>
        <v>15650</v>
      </c>
      <c r="G22" s="53">
        <v>1</v>
      </c>
      <c r="H22" s="53">
        <v>1119</v>
      </c>
      <c r="I22" s="53"/>
      <c r="J22" s="54">
        <f t="shared" si="0"/>
        <v>1119</v>
      </c>
      <c r="K22" s="53">
        <v>7</v>
      </c>
      <c r="L22" s="53">
        <v>1119</v>
      </c>
      <c r="M22" s="53">
        <v>15650</v>
      </c>
      <c r="N22" s="54">
        <f t="shared" si="1"/>
        <v>16769</v>
      </c>
    </row>
    <row r="23" spans="1:14" x14ac:dyDescent="0.2">
      <c r="A23" s="128"/>
      <c r="B23" s="52" t="s">
        <v>74</v>
      </c>
      <c r="C23" s="53">
        <v>35</v>
      </c>
      <c r="D23" s="53"/>
      <c r="E23" s="53">
        <v>67179</v>
      </c>
      <c r="F23" s="54">
        <f t="shared" si="2"/>
        <v>67179</v>
      </c>
      <c r="G23" s="53">
        <v>8</v>
      </c>
      <c r="H23" s="53">
        <v>4960</v>
      </c>
      <c r="I23" s="53">
        <v>4225</v>
      </c>
      <c r="J23" s="54">
        <f t="shared" si="0"/>
        <v>9185</v>
      </c>
      <c r="K23" s="53">
        <v>43</v>
      </c>
      <c r="L23" s="53">
        <v>4960</v>
      </c>
      <c r="M23" s="53">
        <v>71404</v>
      </c>
      <c r="N23" s="54">
        <f t="shared" si="1"/>
        <v>76364</v>
      </c>
    </row>
    <row r="24" spans="1:14" x14ac:dyDescent="0.2">
      <c r="A24" s="128"/>
      <c r="B24" s="52" t="s">
        <v>75</v>
      </c>
      <c r="C24" s="53">
        <v>40</v>
      </c>
      <c r="D24" s="53"/>
      <c r="E24" s="53">
        <v>50015</v>
      </c>
      <c r="F24" s="54">
        <f t="shared" si="2"/>
        <v>50015</v>
      </c>
      <c r="G24" s="53">
        <v>23</v>
      </c>
      <c r="H24" s="53">
        <v>3861</v>
      </c>
      <c r="I24" s="53">
        <v>6800</v>
      </c>
      <c r="J24" s="54">
        <f t="shared" si="0"/>
        <v>10661</v>
      </c>
      <c r="K24" s="53">
        <v>63</v>
      </c>
      <c r="L24" s="53">
        <v>3861</v>
      </c>
      <c r="M24" s="53">
        <v>56815</v>
      </c>
      <c r="N24" s="54">
        <f t="shared" si="1"/>
        <v>60676</v>
      </c>
    </row>
    <row r="25" spans="1:14" x14ac:dyDescent="0.2">
      <c r="A25" s="125" t="s">
        <v>28</v>
      </c>
      <c r="B25" s="125"/>
      <c r="C25" s="55">
        <f>SUM(C19:C24)</f>
        <v>703</v>
      </c>
      <c r="D25" s="55">
        <f t="shared" ref="D25:N25" si="4">SUM(D19:D24)</f>
        <v>0</v>
      </c>
      <c r="E25" s="55">
        <f t="shared" si="4"/>
        <v>1340583</v>
      </c>
      <c r="F25" s="55">
        <f t="shared" si="4"/>
        <v>1340583</v>
      </c>
      <c r="G25" s="55">
        <f t="shared" si="4"/>
        <v>126</v>
      </c>
      <c r="H25" s="55">
        <f t="shared" si="4"/>
        <v>74659</v>
      </c>
      <c r="I25" s="55">
        <f t="shared" si="4"/>
        <v>57869</v>
      </c>
      <c r="J25" s="55">
        <f t="shared" si="4"/>
        <v>132528</v>
      </c>
      <c r="K25" s="55">
        <f t="shared" si="4"/>
        <v>829</v>
      </c>
      <c r="L25" s="55">
        <f t="shared" si="4"/>
        <v>74659</v>
      </c>
      <c r="M25" s="55">
        <f t="shared" si="4"/>
        <v>1398452</v>
      </c>
      <c r="N25" s="55">
        <f t="shared" si="4"/>
        <v>1473111</v>
      </c>
    </row>
    <row r="26" spans="1:14" x14ac:dyDescent="0.2">
      <c r="A26" s="127" t="s">
        <v>36</v>
      </c>
      <c r="B26" s="52" t="s">
        <v>76</v>
      </c>
      <c r="C26" s="53">
        <v>337</v>
      </c>
      <c r="D26" s="53"/>
      <c r="E26" s="53">
        <v>1080919</v>
      </c>
      <c r="F26" s="54">
        <f t="shared" si="2"/>
        <v>1080919</v>
      </c>
      <c r="G26" s="53">
        <v>111</v>
      </c>
      <c r="H26" s="53">
        <v>146953</v>
      </c>
      <c r="I26" s="53">
        <v>11864</v>
      </c>
      <c r="J26" s="54">
        <f t="shared" si="0"/>
        <v>158817</v>
      </c>
      <c r="K26" s="53">
        <v>448</v>
      </c>
      <c r="L26" s="53">
        <v>146953</v>
      </c>
      <c r="M26" s="53">
        <v>1092783</v>
      </c>
      <c r="N26" s="54">
        <f t="shared" si="1"/>
        <v>1239736</v>
      </c>
    </row>
    <row r="27" spans="1:14" x14ac:dyDescent="0.2">
      <c r="A27" s="128"/>
      <c r="B27" s="52" t="s">
        <v>77</v>
      </c>
      <c r="C27" s="53">
        <v>106</v>
      </c>
      <c r="D27" s="53"/>
      <c r="E27" s="53">
        <v>247352</v>
      </c>
      <c r="F27" s="54">
        <f t="shared" si="2"/>
        <v>247352</v>
      </c>
      <c r="G27" s="53">
        <v>23</v>
      </c>
      <c r="H27" s="53">
        <v>22637</v>
      </c>
      <c r="I27" s="53">
        <v>0</v>
      </c>
      <c r="J27" s="54">
        <f t="shared" si="0"/>
        <v>22637</v>
      </c>
      <c r="K27" s="53">
        <v>129</v>
      </c>
      <c r="L27" s="53">
        <v>22637</v>
      </c>
      <c r="M27" s="53">
        <v>247352</v>
      </c>
      <c r="N27" s="54">
        <f t="shared" si="1"/>
        <v>269989</v>
      </c>
    </row>
    <row r="28" spans="1:14" x14ac:dyDescent="0.2">
      <c r="A28" s="128"/>
      <c r="B28" s="52" t="s">
        <v>78</v>
      </c>
      <c r="C28" s="53">
        <v>27</v>
      </c>
      <c r="D28" s="53"/>
      <c r="E28" s="53">
        <v>67343</v>
      </c>
      <c r="F28" s="54">
        <f t="shared" si="2"/>
        <v>67343</v>
      </c>
      <c r="G28" s="53">
        <v>4</v>
      </c>
      <c r="H28" s="53">
        <v>2550</v>
      </c>
      <c r="I28" s="53">
        <v>0</v>
      </c>
      <c r="J28" s="54">
        <f t="shared" si="0"/>
        <v>2550</v>
      </c>
      <c r="K28" s="53">
        <v>31</v>
      </c>
      <c r="L28" s="53">
        <v>2550</v>
      </c>
      <c r="M28" s="53">
        <v>67343</v>
      </c>
      <c r="N28" s="54">
        <f t="shared" si="1"/>
        <v>69893</v>
      </c>
    </row>
    <row r="29" spans="1:14" x14ac:dyDescent="0.2">
      <c r="A29" s="128"/>
      <c r="B29" s="52" t="s">
        <v>79</v>
      </c>
      <c r="C29" s="53">
        <v>49</v>
      </c>
      <c r="D29" s="53"/>
      <c r="E29" s="53">
        <v>133842</v>
      </c>
      <c r="F29" s="54">
        <f t="shared" si="2"/>
        <v>133842</v>
      </c>
      <c r="G29" s="53">
        <v>19</v>
      </c>
      <c r="H29" s="53">
        <v>22012</v>
      </c>
      <c r="I29" s="53">
        <v>3000</v>
      </c>
      <c r="J29" s="54">
        <f t="shared" si="0"/>
        <v>25012</v>
      </c>
      <c r="K29" s="53">
        <v>68</v>
      </c>
      <c r="L29" s="53">
        <v>22012</v>
      </c>
      <c r="M29" s="53">
        <v>136842</v>
      </c>
      <c r="N29" s="54">
        <f t="shared" si="1"/>
        <v>158854</v>
      </c>
    </row>
    <row r="30" spans="1:14" x14ac:dyDescent="0.2">
      <c r="A30" s="128"/>
      <c r="B30" s="52" t="s">
        <v>36</v>
      </c>
      <c r="C30" s="53">
        <v>313</v>
      </c>
      <c r="D30" s="53"/>
      <c r="E30" s="53">
        <v>725828</v>
      </c>
      <c r="F30" s="54">
        <f t="shared" si="2"/>
        <v>725828</v>
      </c>
      <c r="G30" s="53">
        <v>33</v>
      </c>
      <c r="H30" s="53">
        <v>47480</v>
      </c>
      <c r="I30" s="53">
        <v>3596</v>
      </c>
      <c r="J30" s="54">
        <f t="shared" si="0"/>
        <v>51076</v>
      </c>
      <c r="K30" s="53">
        <v>346</v>
      </c>
      <c r="L30" s="53">
        <v>47480</v>
      </c>
      <c r="M30" s="53">
        <v>729424</v>
      </c>
      <c r="N30" s="54">
        <f t="shared" si="1"/>
        <v>776904</v>
      </c>
    </row>
    <row r="31" spans="1:14" x14ac:dyDescent="0.2">
      <c r="A31" s="128"/>
      <c r="B31" s="52" t="s">
        <v>80</v>
      </c>
      <c r="C31" s="53">
        <v>34</v>
      </c>
      <c r="D31" s="53"/>
      <c r="E31" s="53">
        <v>73980</v>
      </c>
      <c r="F31" s="54">
        <f t="shared" si="2"/>
        <v>73980</v>
      </c>
      <c r="G31" s="53">
        <v>8</v>
      </c>
      <c r="H31" s="53">
        <v>4677</v>
      </c>
      <c r="I31" s="53">
        <v>3680</v>
      </c>
      <c r="J31" s="54">
        <f t="shared" si="0"/>
        <v>8357</v>
      </c>
      <c r="K31" s="53">
        <v>42</v>
      </c>
      <c r="L31" s="53">
        <v>4677</v>
      </c>
      <c r="M31" s="53">
        <v>77660</v>
      </c>
      <c r="N31" s="54">
        <f t="shared" si="1"/>
        <v>82337</v>
      </c>
    </row>
    <row r="32" spans="1:14" x14ac:dyDescent="0.2">
      <c r="A32" s="128"/>
      <c r="B32" s="52" t="s">
        <v>81</v>
      </c>
      <c r="C32" s="53">
        <v>184</v>
      </c>
      <c r="D32" s="53"/>
      <c r="E32" s="53">
        <v>464582</v>
      </c>
      <c r="F32" s="54">
        <f t="shared" si="2"/>
        <v>464582</v>
      </c>
      <c r="G32" s="53">
        <v>40</v>
      </c>
      <c r="H32" s="53">
        <v>45390</v>
      </c>
      <c r="I32" s="53">
        <v>36094</v>
      </c>
      <c r="J32" s="54">
        <f t="shared" si="0"/>
        <v>81484</v>
      </c>
      <c r="K32" s="53">
        <v>224</v>
      </c>
      <c r="L32" s="53">
        <v>45390</v>
      </c>
      <c r="M32" s="53">
        <v>500676</v>
      </c>
      <c r="N32" s="54">
        <f t="shared" si="1"/>
        <v>546066</v>
      </c>
    </row>
    <row r="33" spans="1:14" x14ac:dyDescent="0.2">
      <c r="A33" s="125" t="s">
        <v>36</v>
      </c>
      <c r="B33" s="125"/>
      <c r="C33" s="55">
        <f>SUM(C26:C32)</f>
        <v>1050</v>
      </c>
      <c r="D33" s="55">
        <f t="shared" ref="D33:N33" si="5">SUM(D26:D32)</f>
        <v>0</v>
      </c>
      <c r="E33" s="55">
        <f t="shared" si="5"/>
        <v>2793846</v>
      </c>
      <c r="F33" s="55">
        <f t="shared" si="5"/>
        <v>2793846</v>
      </c>
      <c r="G33" s="55">
        <f t="shared" si="5"/>
        <v>238</v>
      </c>
      <c r="H33" s="55">
        <f t="shared" si="5"/>
        <v>291699</v>
      </c>
      <c r="I33" s="55">
        <f t="shared" si="5"/>
        <v>58234</v>
      </c>
      <c r="J33" s="55">
        <f t="shared" si="5"/>
        <v>349933</v>
      </c>
      <c r="K33" s="55">
        <f t="shared" si="5"/>
        <v>1288</v>
      </c>
      <c r="L33" s="55">
        <f t="shared" si="5"/>
        <v>291699</v>
      </c>
      <c r="M33" s="55">
        <f t="shared" si="5"/>
        <v>2852080</v>
      </c>
      <c r="N33" s="55">
        <f t="shared" si="5"/>
        <v>3143779</v>
      </c>
    </row>
    <row r="34" spans="1:14" x14ac:dyDescent="0.2">
      <c r="A34" s="126" t="s">
        <v>82</v>
      </c>
      <c r="B34" s="126"/>
      <c r="C34" s="55">
        <f>C18+C25+C33</f>
        <v>3727</v>
      </c>
      <c r="D34" s="55">
        <f t="shared" ref="D34:N34" si="6">D18+D25+D33</f>
        <v>0</v>
      </c>
      <c r="E34" s="55">
        <f t="shared" si="6"/>
        <v>8994374</v>
      </c>
      <c r="F34" s="55">
        <f t="shared" si="6"/>
        <v>8994374</v>
      </c>
      <c r="G34" s="55">
        <f t="shared" si="6"/>
        <v>579</v>
      </c>
      <c r="H34" s="55">
        <f t="shared" si="6"/>
        <v>607586</v>
      </c>
      <c r="I34" s="55">
        <f t="shared" si="6"/>
        <v>240480</v>
      </c>
      <c r="J34" s="55">
        <f t="shared" si="6"/>
        <v>848066</v>
      </c>
      <c r="K34" s="55">
        <f t="shared" si="6"/>
        <v>4306</v>
      </c>
      <c r="L34" s="55">
        <f t="shared" si="6"/>
        <v>607586</v>
      </c>
      <c r="M34" s="55">
        <f t="shared" si="6"/>
        <v>9234854</v>
      </c>
      <c r="N34" s="55">
        <f t="shared" si="6"/>
        <v>9842440</v>
      </c>
    </row>
  </sheetData>
  <mergeCells count="22">
    <mergeCell ref="A33:B33"/>
    <mergeCell ref="A34:B34"/>
    <mergeCell ref="A10:A17"/>
    <mergeCell ref="A18:B18"/>
    <mergeCell ref="A19:A24"/>
    <mergeCell ref="A25:B25"/>
    <mergeCell ref="A26:A32"/>
    <mergeCell ref="A3:B4"/>
    <mergeCell ref="C3:N3"/>
    <mergeCell ref="C4:N4"/>
    <mergeCell ref="A6:A9"/>
    <mergeCell ref="B6:B9"/>
    <mergeCell ref="C6:J6"/>
    <mergeCell ref="K6:N7"/>
    <mergeCell ref="C7:F7"/>
    <mergeCell ref="G7:J7"/>
    <mergeCell ref="C8:C9"/>
    <mergeCell ref="D8:F8"/>
    <mergeCell ref="G8:G9"/>
    <mergeCell ref="H8:J8"/>
    <mergeCell ref="K8:K9"/>
    <mergeCell ref="L8:N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Normal="100" workbookViewId="0"/>
  </sheetViews>
  <sheetFormatPr baseColWidth="10" defaultColWidth="9.140625" defaultRowHeight="15" x14ac:dyDescent="0.25"/>
  <cols>
    <col min="1" max="1" width="13.42578125" customWidth="1"/>
    <col min="2" max="3" width="17.85546875" customWidth="1"/>
    <col min="4" max="4" width="10.7109375" customWidth="1"/>
    <col min="5" max="5" width="9.140625" customWidth="1"/>
    <col min="6" max="7" width="11.42578125" hidden="1"/>
    <col min="8" max="1025" width="10.7109375" customWidth="1"/>
  </cols>
  <sheetData>
    <row r="2" spans="1:4" ht="15.75" thickBot="1" x14ac:dyDescent="0.3"/>
    <row r="3" spans="1:4" ht="15.75" thickBot="1" x14ac:dyDescent="0.3">
      <c r="A3" s="18" t="s">
        <v>92</v>
      </c>
      <c r="B3" s="129" t="s">
        <v>93</v>
      </c>
      <c r="C3" s="129"/>
      <c r="D3" s="129"/>
    </row>
    <row r="4" spans="1:4" x14ac:dyDescent="0.25">
      <c r="A4" s="17"/>
      <c r="B4" s="17"/>
      <c r="C4" s="17"/>
      <c r="D4" s="17"/>
    </row>
    <row r="5" spans="1:4" x14ac:dyDescent="0.25">
      <c r="A5" s="44" t="s">
        <v>7</v>
      </c>
      <c r="B5" s="44" t="s">
        <v>8</v>
      </c>
      <c r="C5" s="44" t="s">
        <v>89</v>
      </c>
      <c r="D5" s="44" t="s">
        <v>83</v>
      </c>
    </row>
    <row r="6" spans="1:4" x14ac:dyDescent="0.25">
      <c r="A6" s="130" t="s">
        <v>18</v>
      </c>
      <c r="B6" s="45" t="s">
        <v>62</v>
      </c>
      <c r="C6" s="46">
        <v>2</v>
      </c>
      <c r="D6" s="46">
        <v>1400</v>
      </c>
    </row>
    <row r="7" spans="1:4" x14ac:dyDescent="0.25">
      <c r="A7" s="130"/>
      <c r="B7" s="45" t="s">
        <v>90</v>
      </c>
      <c r="C7" s="46">
        <v>0</v>
      </c>
      <c r="D7" s="46">
        <v>0</v>
      </c>
    </row>
    <row r="8" spans="1:4" x14ac:dyDescent="0.25">
      <c r="A8" s="130"/>
      <c r="B8" s="45" t="s">
        <v>64</v>
      </c>
      <c r="C8" s="46">
        <v>0</v>
      </c>
      <c r="D8" s="46">
        <v>0</v>
      </c>
    </row>
    <row r="9" spans="1:4" x14ac:dyDescent="0.25">
      <c r="A9" s="130"/>
      <c r="B9" s="45" t="s">
        <v>65</v>
      </c>
      <c r="C9" s="46">
        <v>3</v>
      </c>
      <c r="D9" s="46">
        <v>2625</v>
      </c>
    </row>
    <row r="10" spans="1:4" x14ac:dyDescent="0.25">
      <c r="A10" s="130"/>
      <c r="B10" s="45" t="s">
        <v>66</v>
      </c>
      <c r="C10" s="46">
        <v>4</v>
      </c>
      <c r="D10" s="46">
        <v>3520</v>
      </c>
    </row>
    <row r="11" spans="1:4" x14ac:dyDescent="0.25">
      <c r="A11" s="130"/>
      <c r="B11" s="45" t="s">
        <v>67</v>
      </c>
      <c r="C11" s="46">
        <v>0</v>
      </c>
      <c r="D11" s="46">
        <v>0</v>
      </c>
    </row>
    <row r="12" spans="1:4" x14ac:dyDescent="0.25">
      <c r="A12" s="130"/>
      <c r="B12" s="45" t="s">
        <v>84</v>
      </c>
      <c r="C12" s="46">
        <v>7</v>
      </c>
      <c r="D12" s="46">
        <v>3316</v>
      </c>
    </row>
    <row r="13" spans="1:4" x14ac:dyDescent="0.25">
      <c r="A13" s="130"/>
      <c r="B13" s="45" t="s">
        <v>69</v>
      </c>
      <c r="C13" s="46">
        <v>2</v>
      </c>
      <c r="D13" s="46">
        <v>6125</v>
      </c>
    </row>
    <row r="14" spans="1:4" x14ac:dyDescent="0.25">
      <c r="A14" s="132" t="s">
        <v>52</v>
      </c>
      <c r="B14" s="132"/>
      <c r="C14" s="47">
        <v>18</v>
      </c>
      <c r="D14" s="47">
        <v>16986</v>
      </c>
    </row>
    <row r="15" spans="1:4" x14ac:dyDescent="0.25">
      <c r="A15" s="130" t="s">
        <v>28</v>
      </c>
      <c r="B15" s="45" t="s">
        <v>70</v>
      </c>
      <c r="C15" s="46">
        <v>11</v>
      </c>
      <c r="D15" s="46">
        <v>13293</v>
      </c>
    </row>
    <row r="16" spans="1:4" x14ac:dyDescent="0.25">
      <c r="A16" s="130"/>
      <c r="B16" s="45" t="s">
        <v>71</v>
      </c>
      <c r="C16" s="46">
        <v>6</v>
      </c>
      <c r="D16" s="46">
        <v>6731</v>
      </c>
    </row>
    <row r="17" spans="1:4" x14ac:dyDescent="0.25">
      <c r="A17" s="130"/>
      <c r="B17" s="45" t="s">
        <v>85</v>
      </c>
      <c r="C17" s="46">
        <v>53</v>
      </c>
      <c r="D17" s="46">
        <v>34674</v>
      </c>
    </row>
    <row r="18" spans="1:4" x14ac:dyDescent="0.25">
      <c r="A18" s="130"/>
      <c r="B18" s="45" t="s">
        <v>86</v>
      </c>
      <c r="C18" s="46">
        <v>1</v>
      </c>
      <c r="D18" s="46">
        <v>900</v>
      </c>
    </row>
    <row r="19" spans="1:4" x14ac:dyDescent="0.25">
      <c r="A19" s="130"/>
      <c r="B19" s="45" t="s">
        <v>74</v>
      </c>
      <c r="C19" s="46">
        <v>1</v>
      </c>
      <c r="D19" s="46">
        <v>650</v>
      </c>
    </row>
    <row r="20" spans="1:4" x14ac:dyDescent="0.25">
      <c r="A20" s="130"/>
      <c r="B20" s="45" t="s">
        <v>75</v>
      </c>
      <c r="C20" s="46">
        <v>10</v>
      </c>
      <c r="D20" s="46">
        <v>7040</v>
      </c>
    </row>
    <row r="21" spans="1:4" x14ac:dyDescent="0.25">
      <c r="A21" s="132" t="s">
        <v>54</v>
      </c>
      <c r="B21" s="132"/>
      <c r="C21" s="47">
        <v>82</v>
      </c>
      <c r="D21" s="47">
        <v>63288</v>
      </c>
    </row>
    <row r="22" spans="1:4" x14ac:dyDescent="0.25">
      <c r="A22" s="130" t="s">
        <v>36</v>
      </c>
      <c r="B22" s="45" t="s">
        <v>76</v>
      </c>
      <c r="C22" s="46">
        <v>3</v>
      </c>
      <c r="D22" s="46">
        <v>2430</v>
      </c>
    </row>
    <row r="23" spans="1:4" x14ac:dyDescent="0.25">
      <c r="A23" s="130"/>
      <c r="B23" s="45" t="s">
        <v>77</v>
      </c>
      <c r="C23" s="46">
        <v>2</v>
      </c>
      <c r="D23" s="46">
        <v>1178</v>
      </c>
    </row>
    <row r="24" spans="1:4" x14ac:dyDescent="0.25">
      <c r="A24" s="130"/>
      <c r="B24" s="45" t="s">
        <v>78</v>
      </c>
      <c r="C24" s="46">
        <v>1</v>
      </c>
      <c r="D24" s="46">
        <v>480</v>
      </c>
    </row>
    <row r="25" spans="1:4" x14ac:dyDescent="0.25">
      <c r="A25" s="130"/>
      <c r="B25" s="45" t="s">
        <v>79</v>
      </c>
      <c r="C25" s="46">
        <v>2</v>
      </c>
      <c r="D25" s="46">
        <v>3000</v>
      </c>
    </row>
    <row r="26" spans="1:4" x14ac:dyDescent="0.25">
      <c r="A26" s="130"/>
      <c r="B26" s="45" t="s">
        <v>36</v>
      </c>
      <c r="C26" s="46">
        <v>5</v>
      </c>
      <c r="D26" s="46">
        <v>3781</v>
      </c>
    </row>
    <row r="27" spans="1:4" x14ac:dyDescent="0.25">
      <c r="A27" s="130"/>
      <c r="B27" s="45" t="s">
        <v>80</v>
      </c>
      <c r="C27" s="46">
        <v>1</v>
      </c>
      <c r="D27" s="46">
        <v>902</v>
      </c>
    </row>
    <row r="28" spans="1:4" x14ac:dyDescent="0.25">
      <c r="A28" s="130"/>
      <c r="B28" s="45" t="s">
        <v>81</v>
      </c>
      <c r="C28" s="46">
        <v>15</v>
      </c>
      <c r="D28" s="46">
        <v>12508</v>
      </c>
    </row>
    <row r="29" spans="1:4" x14ac:dyDescent="0.25">
      <c r="A29" s="133" t="s">
        <v>55</v>
      </c>
      <c r="B29" s="133"/>
      <c r="C29" s="47">
        <v>29</v>
      </c>
      <c r="D29" s="47">
        <v>24279</v>
      </c>
    </row>
    <row r="30" spans="1:4" x14ac:dyDescent="0.25">
      <c r="A30" s="131" t="s">
        <v>45</v>
      </c>
      <c r="B30" s="131"/>
      <c r="C30" s="47">
        <v>129</v>
      </c>
      <c r="D30" s="47">
        <v>104553</v>
      </c>
    </row>
  </sheetData>
  <mergeCells count="8">
    <mergeCell ref="B3:D3"/>
    <mergeCell ref="A6:A13"/>
    <mergeCell ref="A30:B30"/>
    <mergeCell ref="A14:B14"/>
    <mergeCell ref="A15:A20"/>
    <mergeCell ref="A21:B21"/>
    <mergeCell ref="A22:A28"/>
    <mergeCell ref="A29:B29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Bovino</vt:lpstr>
      <vt:lpstr>Ovino-caprino</vt:lpstr>
      <vt:lpstr>Porcino</vt:lpstr>
      <vt:lpstr>Conejos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dc:description/>
  <cp:lastModifiedBy>Administrador</cp:lastModifiedBy>
  <cp:revision>0</cp:revision>
  <dcterms:created xsi:type="dcterms:W3CDTF">2020-01-23T09:49:34Z</dcterms:created>
  <dcterms:modified xsi:type="dcterms:W3CDTF">2023-03-08T08:39:43Z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